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C:\Users\errolmarugg\Desktop\Desktop\Planeacion\Indicadores\2024\Nuevo modelo\"/>
    </mc:Choice>
  </mc:AlternateContent>
  <xr:revisionPtr revIDLastSave="0" documentId="13_ncr:20001_{3C4A71D1-3888-4F76-8DC9-83AD1D7FA4C8}" xr6:coauthVersionLast="47" xr6:coauthVersionMax="47" xr10:uidLastSave="{00000000-0000-0000-0000-000000000000}"/>
  <bookViews>
    <workbookView xWindow="-21720" yWindow="-870" windowWidth="21840" windowHeight="13140" tabRatio="599" xr2:uid="{00000000-000D-0000-FFFF-FFFF00000000}"/>
  </bookViews>
  <sheets>
    <sheet name="Formato de Indicadores" sheetId="7" r:id="rId1"/>
    <sheet name="Ejemplo" sheetId="6" state="hidden" r:id="rId2"/>
  </sheets>
  <definedNames>
    <definedName name="_xlnm._FilterDatabase" localSheetId="0" hidden="1">'Formato de Indicadores'!$A$6:$AC$651</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49" i="7" l="1"/>
  <c r="O444" i="7"/>
  <c r="O472" i="7"/>
  <c r="O318" i="7" l="1"/>
  <c r="Q318" i="7" s="1"/>
  <c r="O317" i="7"/>
  <c r="Q317" i="7" s="1"/>
  <c r="O319" i="7" l="1"/>
  <c r="Q319" i="7" s="1"/>
  <c r="O99" i="7" l="1"/>
  <c r="N99" i="7"/>
  <c r="M99" i="7"/>
  <c r="O93" i="7"/>
  <c r="N93" i="7"/>
  <c r="M93" i="7"/>
  <c r="O89" i="7"/>
  <c r="N89" i="7"/>
  <c r="M89" i="7"/>
  <c r="O84" i="7"/>
  <c r="N84" i="7"/>
  <c r="M84" i="7"/>
  <c r="O78" i="7"/>
  <c r="N78" i="7"/>
  <c r="M78" i="7"/>
  <c r="O72" i="7"/>
  <c r="N72" i="7"/>
  <c r="M72" i="7"/>
  <c r="O66" i="7"/>
  <c r="N66" i="7"/>
  <c r="M66" i="7"/>
  <c r="O60" i="7"/>
  <c r="N60" i="7"/>
  <c r="M60" i="7"/>
  <c r="O54" i="7"/>
  <c r="N54" i="7"/>
  <c r="M54" i="7"/>
  <c r="O48" i="7"/>
  <c r="N48" i="7"/>
  <c r="M48" i="7"/>
  <c r="O42" i="7"/>
  <c r="N42" i="7"/>
  <c r="M42" i="7"/>
  <c r="N36" i="7"/>
  <c r="O36" i="7"/>
  <c r="M36" i="7"/>
  <c r="O33" i="7"/>
  <c r="N33" i="7"/>
  <c r="M33" i="7"/>
  <c r="O27" i="7"/>
  <c r="N27" i="7"/>
  <c r="M27" i="7"/>
  <c r="O22" i="7"/>
  <c r="N22" i="7"/>
  <c r="M22" i="7"/>
  <c r="O16" i="7"/>
  <c r="N16" i="7"/>
  <c r="M16" i="7"/>
  <c r="M11" i="7"/>
  <c r="N11" i="7"/>
  <c r="O11" i="7"/>
  <c r="Q440" i="7"/>
  <c r="O380" i="7"/>
  <c r="Q368" i="7"/>
  <c r="Q369" i="7"/>
  <c r="Q370" i="7"/>
  <c r="Q371" i="7"/>
  <c r="O259" i="7"/>
  <c r="O258" i="7"/>
  <c r="O257" i="7"/>
  <c r="O256" i="7"/>
  <c r="O255" i="7"/>
  <c r="O254" i="7"/>
  <c r="O253" i="7"/>
  <c r="O252" i="7"/>
  <c r="O251" i="7"/>
  <c r="O250" i="7"/>
  <c r="O249" i="7"/>
  <c r="O248" i="7"/>
  <c r="Q260" i="7"/>
  <c r="Q45" i="7"/>
  <c r="Q46" i="7"/>
  <c r="Q337" i="7" l="1"/>
  <c r="Q336" i="7"/>
  <c r="Q335" i="7"/>
  <c r="Q334" i="7"/>
  <c r="Q333" i="7"/>
  <c r="Q342" i="7"/>
  <c r="Q341" i="7"/>
  <c r="Q340" i="7"/>
  <c r="Q339" i="7"/>
  <c r="Q352" i="7"/>
  <c r="Q351" i="7"/>
  <c r="Q350" i="7"/>
  <c r="Q349" i="7"/>
  <c r="Q358" i="7"/>
  <c r="Q357" i="7"/>
  <c r="Q356" i="7"/>
  <c r="Q355" i="7"/>
  <c r="Q362" i="7"/>
  <c r="Q327" i="7"/>
  <c r="Q328" i="7"/>
  <c r="Q329" i="7"/>
  <c r="Q330" i="7"/>
  <c r="Q322" i="7"/>
  <c r="Q323" i="7"/>
  <c r="Q324" i="7"/>
  <c r="Q325" i="7"/>
  <c r="Q510" i="7" l="1"/>
  <c r="Q538" i="7"/>
  <c r="Q537" i="7"/>
  <c r="Q536" i="7"/>
  <c r="Q535" i="7"/>
  <c r="Q545" i="7"/>
  <c r="Q544" i="7"/>
  <c r="Q543" i="7"/>
  <c r="Q542" i="7"/>
  <c r="Q541" i="7"/>
  <c r="Q549" i="7"/>
  <c r="Q548" i="7"/>
  <c r="Q553" i="7"/>
  <c r="Q552" i="7"/>
  <c r="Q551" i="7"/>
  <c r="Q557" i="7"/>
  <c r="Q556" i="7"/>
  <c r="Q561" i="7"/>
  <c r="Q560" i="7"/>
  <c r="Q565" i="7"/>
  <c r="Q564" i="7"/>
  <c r="Q569" i="7"/>
  <c r="Q568" i="7"/>
  <c r="Q573" i="7"/>
  <c r="Q572" i="7"/>
  <c r="N572" i="7"/>
  <c r="O571" i="7"/>
  <c r="Q571" i="7" s="1"/>
  <c r="O567" i="7"/>
  <c r="Q567" i="7" s="1"/>
  <c r="O563" i="7"/>
  <c r="Q563" i="7" s="1"/>
  <c r="O559" i="7"/>
  <c r="Q559" i="7" s="1"/>
  <c r="O555" i="7"/>
  <c r="Q555" i="7" s="1"/>
  <c r="Q547" i="7"/>
  <c r="Q539" i="7" l="1"/>
  <c r="Q481" i="7" l="1"/>
  <c r="Q477" i="7"/>
  <c r="Q476" i="7"/>
  <c r="Q475" i="7"/>
  <c r="Q471" i="7"/>
  <c r="Q467" i="7"/>
  <c r="Q463" i="7"/>
  <c r="Q459" i="7"/>
  <c r="Q455" i="7"/>
  <c r="Q454" i="7"/>
  <c r="Q453" i="7"/>
  <c r="Q449" i="7"/>
  <c r="Q441" i="7"/>
  <c r="Q437" i="7"/>
  <c r="Q436" i="7"/>
  <c r="Q433" i="7"/>
  <c r="Q432" i="7"/>
  <c r="Q431" i="7"/>
  <c r="Q430" i="7"/>
  <c r="N482" i="7"/>
  <c r="M482" i="7"/>
  <c r="O480" i="7"/>
  <c r="Q480" i="7" s="1"/>
  <c r="N478" i="7"/>
  <c r="M478" i="7"/>
  <c r="O474" i="7"/>
  <c r="Q474" i="7" s="1"/>
  <c r="N472" i="7"/>
  <c r="M472" i="7"/>
  <c r="O470" i="7"/>
  <c r="Q470" i="7" s="1"/>
  <c r="N468" i="7"/>
  <c r="M468" i="7"/>
  <c r="O466" i="7"/>
  <c r="Q466" i="7" s="1"/>
  <c r="N464" i="7"/>
  <c r="M464" i="7"/>
  <c r="O462" i="7"/>
  <c r="Q462" i="7" s="1"/>
  <c r="N460" i="7"/>
  <c r="M460" i="7"/>
  <c r="O458" i="7"/>
  <c r="Q458" i="7" s="1"/>
  <c r="N456" i="7"/>
  <c r="M456" i="7"/>
  <c r="Q452" i="7"/>
  <c r="N450" i="7"/>
  <c r="M450" i="7"/>
  <c r="O448" i="7"/>
  <c r="Q448" i="7" s="1"/>
  <c r="N446" i="7"/>
  <c r="M446" i="7"/>
  <c r="O445" i="7"/>
  <c r="Q445" i="7" s="1"/>
  <c r="Q444" i="7"/>
  <c r="M442" i="7"/>
  <c r="O442" i="7" s="1"/>
  <c r="Q442" i="7" s="1"/>
  <c r="N438" i="7"/>
  <c r="M438" i="7"/>
  <c r="N434" i="7"/>
  <c r="M434" i="7"/>
  <c r="O456" i="7" l="1"/>
  <c r="Q456" i="7" s="1"/>
  <c r="Q472" i="7"/>
  <c r="O468" i="7"/>
  <c r="Q468" i="7" s="1"/>
  <c r="O438" i="7"/>
  <c r="Q438" i="7" s="1"/>
  <c r="O446" i="7"/>
  <c r="Q446" i="7" s="1"/>
  <c r="O464" i="7"/>
  <c r="Q464" i="7" s="1"/>
  <c r="O482" i="7"/>
  <c r="Q482" i="7" s="1"/>
  <c r="O450" i="7"/>
  <c r="Q450" i="7" s="1"/>
  <c r="O434" i="7"/>
  <c r="Q434" i="7" s="1"/>
  <c r="O460" i="7"/>
  <c r="Q460" i="7" s="1"/>
  <c r="O478" i="7"/>
  <c r="Q478" i="7" s="1"/>
  <c r="Q651" i="7" l="1"/>
  <c r="Q650" i="7"/>
  <c r="Q649" i="7"/>
  <c r="Q647" i="7"/>
  <c r="Q646" i="7"/>
  <c r="Q645" i="7"/>
  <c r="Q644" i="7"/>
  <c r="Q643" i="7"/>
  <c r="Q641" i="7"/>
  <c r="Q640" i="7"/>
  <c r="Q639" i="7"/>
  <c r="Q638" i="7"/>
  <c r="Q637" i="7"/>
  <c r="Q635" i="7"/>
  <c r="Q634" i="7"/>
  <c r="Q633" i="7"/>
  <c r="Q632" i="7"/>
  <c r="Q631" i="7"/>
  <c r="Q629" i="7" l="1"/>
  <c r="Q628" i="7"/>
  <c r="Q627" i="7"/>
  <c r="Q626" i="7"/>
  <c r="Q625" i="7"/>
  <c r="Q623" i="7"/>
  <c r="Q622" i="7"/>
  <c r="Q621" i="7"/>
  <c r="Q619" i="7" l="1"/>
  <c r="Q618" i="7"/>
  <c r="Q617" i="7"/>
  <c r="Q616" i="7"/>
  <c r="Q615" i="7"/>
  <c r="Q613" i="7" l="1"/>
  <c r="Q612" i="7"/>
  <c r="Q611" i="7"/>
  <c r="Q609" i="7"/>
  <c r="Q608" i="7"/>
  <c r="Q607" i="7"/>
  <c r="Q605" i="7" l="1"/>
  <c r="Q604" i="7"/>
  <c r="Q603" i="7"/>
  <c r="Q602" i="7"/>
  <c r="Q601" i="7"/>
  <c r="Q599" i="7" l="1"/>
  <c r="Q598" i="7"/>
  <c r="Q597" i="7"/>
  <c r="Q596" i="7"/>
  <c r="Q595" i="7"/>
  <c r="Q593" i="7"/>
  <c r="Q592" i="7"/>
  <c r="Q591" i="7"/>
  <c r="Q589" i="7"/>
  <c r="Q588" i="7"/>
  <c r="Q587" i="7"/>
  <c r="Q585" i="7" l="1"/>
  <c r="Q584" i="7"/>
  <c r="Q583" i="7"/>
  <c r="Q582" i="7"/>
  <c r="Q581" i="7"/>
  <c r="Q579" i="7"/>
  <c r="Q578" i="7"/>
  <c r="Q577" i="7"/>
  <c r="Q576" i="7"/>
  <c r="Q575" i="7"/>
  <c r="Q533" i="7" l="1"/>
  <c r="Q532" i="7"/>
  <c r="Q531" i="7"/>
  <c r="Q530" i="7"/>
  <c r="Q529" i="7"/>
  <c r="Q527" i="7"/>
  <c r="Q526" i="7"/>
  <c r="N526" i="7"/>
  <c r="Q525" i="7"/>
  <c r="Q524" i="7"/>
  <c r="Q523" i="7"/>
  <c r="Q521" i="7"/>
  <c r="Q520" i="7"/>
  <c r="N520" i="7"/>
  <c r="Q519" i="7"/>
  <c r="Q518" i="7"/>
  <c r="Q517" i="7"/>
  <c r="Q515" i="7" l="1"/>
  <c r="Q514" i="7"/>
  <c r="Q513" i="7"/>
  <c r="Q511" i="7"/>
  <c r="Q509" i="7"/>
  <c r="Q507" i="7"/>
  <c r="Q506" i="7"/>
  <c r="Q505" i="7"/>
  <c r="Q504" i="7"/>
  <c r="Q503" i="7"/>
  <c r="Q501" i="7" l="1"/>
  <c r="Q500" i="7"/>
  <c r="Q498" i="7"/>
  <c r="Q497" i="7"/>
  <c r="Q495" i="7"/>
  <c r="Q494" i="7"/>
  <c r="Q493" i="7"/>
  <c r="Q491" i="7" l="1"/>
  <c r="Q490" i="7"/>
  <c r="Q489" i="7"/>
  <c r="Q487" i="7"/>
  <c r="Q486" i="7"/>
  <c r="Q485" i="7"/>
  <c r="Q484" i="7"/>
  <c r="Q428" i="7" l="1"/>
  <c r="Q427" i="7"/>
  <c r="Q426" i="7"/>
  <c r="Q425" i="7"/>
  <c r="Q424" i="7"/>
  <c r="Q422" i="7"/>
  <c r="Q421" i="7"/>
  <c r="Q420" i="7"/>
  <c r="Q419" i="7"/>
  <c r="Q418" i="7"/>
  <c r="Q417" i="7"/>
  <c r="Q416" i="7"/>
  <c r="Q415" i="7"/>
  <c r="Q414" i="7"/>
  <c r="Q413" i="7"/>
  <c r="Q412" i="7"/>
  <c r="Q411" i="7"/>
  <c r="Q410" i="7"/>
  <c r="Q408" i="7"/>
  <c r="Q407" i="7"/>
  <c r="Q406" i="7"/>
  <c r="Q405" i="7"/>
  <c r="Q404" i="7"/>
  <c r="Q403" i="7"/>
  <c r="Q402" i="7"/>
  <c r="Q401" i="7"/>
  <c r="Q400" i="7"/>
  <c r="Q399" i="7"/>
  <c r="Q398" i="7"/>
  <c r="Q397" i="7"/>
  <c r="Q396" i="7"/>
  <c r="Q394" i="7"/>
  <c r="Q393" i="7"/>
  <c r="Q392" i="7"/>
  <c r="Q391" i="7"/>
  <c r="Q390" i="7"/>
  <c r="Q389" i="7"/>
  <c r="Q388" i="7"/>
  <c r="Q387" i="7"/>
  <c r="Q386" i="7"/>
  <c r="Q385" i="7"/>
  <c r="Q384" i="7"/>
  <c r="Q383" i="7"/>
  <c r="Q382" i="7"/>
  <c r="Q380" i="7" l="1"/>
  <c r="Q379" i="7"/>
  <c r="M377" i="7"/>
  <c r="Q376" i="7"/>
  <c r="Q375" i="7"/>
  <c r="Q374" i="7"/>
  <c r="Q373" i="7"/>
  <c r="Q372" i="7"/>
  <c r="Q367" i="7"/>
  <c r="Q366" i="7"/>
  <c r="Q365" i="7"/>
  <c r="N363" i="7"/>
  <c r="M363" i="7"/>
  <c r="Q361" i="7"/>
  <c r="O377" i="7" l="1"/>
  <c r="Q377" i="7" s="1"/>
  <c r="O363" i="7"/>
  <c r="Q363" i="7" s="1"/>
  <c r="Q359" i="7" l="1"/>
  <c r="Q353" i="7"/>
  <c r="Q347" i="7"/>
  <c r="Q346" i="7"/>
  <c r="Q345" i="7"/>
  <c r="Q343" i="7"/>
  <c r="Q331" i="7"/>
  <c r="Q321" i="7"/>
  <c r="Q315" i="7"/>
  <c r="Q314" i="7"/>
  <c r="Q313" i="7"/>
  <c r="Q312" i="7"/>
  <c r="Q311" i="7"/>
  <c r="Q309" i="7" l="1"/>
  <c r="Q308" i="7"/>
  <c r="Q306" i="7"/>
  <c r="Q305" i="7"/>
  <c r="Q304" i="7"/>
  <c r="Q303" i="7"/>
  <c r="Q302" i="7"/>
  <c r="Q301" i="7"/>
  <c r="Q300" i="7"/>
  <c r="Q299" i="7"/>
  <c r="Q298" i="7"/>
  <c r="Q297" i="7"/>
  <c r="Q296" i="7"/>
  <c r="Q295" i="7"/>
  <c r="Q294" i="7"/>
  <c r="Q292" i="7"/>
  <c r="N292" i="7"/>
  <c r="Q291" i="7"/>
  <c r="Q290" i="7"/>
  <c r="Q289" i="7"/>
  <c r="Q288" i="7"/>
  <c r="Q287" i="7"/>
  <c r="Q286" i="7"/>
  <c r="Q285" i="7"/>
  <c r="Q284" i="7"/>
  <c r="Q283" i="7"/>
  <c r="Q282" i="7"/>
  <c r="Q281" i="7"/>
  <c r="Q280" i="7"/>
  <c r="Q278" i="7"/>
  <c r="Q277" i="7"/>
  <c r="Q276" i="7"/>
  <c r="Q275" i="7"/>
  <c r="Q274" i="7"/>
  <c r="Q273" i="7"/>
  <c r="Q272" i="7"/>
  <c r="Q271" i="7"/>
  <c r="Q270" i="7"/>
  <c r="Q269" i="7"/>
  <c r="Q268" i="7"/>
  <c r="Q267" i="7"/>
  <c r="Q266" i="7"/>
  <c r="Q264" i="7" l="1"/>
  <c r="Q263" i="7"/>
  <c r="Q262" i="7"/>
  <c r="Q259" i="7"/>
  <c r="Q258" i="7"/>
  <c r="Q257" i="7"/>
  <c r="Q256" i="7"/>
  <c r="Q255" i="7"/>
  <c r="Q254" i="7"/>
  <c r="Q253" i="7"/>
  <c r="Q252" i="7"/>
  <c r="Q251" i="7"/>
  <c r="Q250" i="7"/>
  <c r="Q249" i="7"/>
  <c r="Q248" i="7"/>
  <c r="O246" i="7" l="1"/>
  <c r="Q246" i="7" s="1"/>
  <c r="O245" i="7"/>
  <c r="Q245" i="7" s="1"/>
  <c r="O244" i="7"/>
  <c r="Q244" i="7" s="1"/>
  <c r="O243" i="7"/>
  <c r="Q243" i="7" s="1"/>
  <c r="O242" i="7"/>
  <c r="Q242" i="7" s="1"/>
  <c r="O240" i="7"/>
  <c r="Q240" i="7" s="1"/>
  <c r="O239" i="7"/>
  <c r="Q239" i="7" s="1"/>
  <c r="O238" i="7"/>
  <c r="Q238" i="7" s="1"/>
  <c r="O237" i="7"/>
  <c r="Q237" i="7" s="1"/>
  <c r="O236" i="7"/>
  <c r="Q236" i="7" s="1"/>
  <c r="O234" i="7"/>
  <c r="Q234" i="7" s="1"/>
  <c r="O233" i="7"/>
  <c r="Q233" i="7" s="1"/>
  <c r="O232" i="7"/>
  <c r="Q232" i="7" s="1"/>
  <c r="O230" i="7"/>
  <c r="Q230" i="7" s="1"/>
  <c r="O229" i="7"/>
  <c r="Q229" i="7" s="1"/>
  <c r="O228" i="7"/>
  <c r="Q228" i="7" s="1"/>
  <c r="O227" i="7"/>
  <c r="Q227" i="7" s="1"/>
  <c r="O226" i="7"/>
  <c r="Q226" i="7" s="1"/>
  <c r="O224" i="7"/>
  <c r="Q224" i="7" s="1"/>
  <c r="O223" i="7"/>
  <c r="Q223" i="7" s="1"/>
  <c r="O222" i="7"/>
  <c r="Q222" i="7" s="1"/>
  <c r="O221" i="7"/>
  <c r="Q221" i="7" s="1"/>
  <c r="O220" i="7"/>
  <c r="Q220" i="7" s="1"/>
  <c r="O218" i="7"/>
  <c r="Q218" i="7" s="1"/>
  <c r="O217" i="7"/>
  <c r="Q217" i="7" s="1"/>
  <c r="O216" i="7"/>
  <c r="Q216" i="7" s="1"/>
  <c r="O215" i="7"/>
  <c r="Q215" i="7" s="1"/>
  <c r="O214" i="7"/>
  <c r="Q214" i="7" s="1"/>
  <c r="O212" i="7"/>
  <c r="Q212" i="7" s="1"/>
  <c r="O211" i="7"/>
  <c r="Q211" i="7" s="1"/>
  <c r="O210" i="7"/>
  <c r="Q210" i="7" s="1"/>
  <c r="O209" i="7"/>
  <c r="Q209" i="7" s="1"/>
  <c r="O208" i="7"/>
  <c r="Q208" i="7" s="1"/>
  <c r="Q206" i="7" l="1"/>
  <c r="Q205" i="7"/>
  <c r="Q204" i="7"/>
  <c r="Q203" i="7"/>
  <c r="Q202" i="7"/>
  <c r="Q200" i="7"/>
  <c r="Q199" i="7"/>
  <c r="Q198" i="7"/>
  <c r="Q197" i="7"/>
  <c r="Q196" i="7"/>
  <c r="Q194" i="7"/>
  <c r="Q193" i="7"/>
  <c r="Q192" i="7"/>
  <c r="Q191" i="7"/>
  <c r="Q190" i="7"/>
  <c r="Q188" i="7"/>
  <c r="Q187" i="7"/>
  <c r="Q186" i="7"/>
  <c r="Q185" i="7"/>
  <c r="Q184" i="7"/>
  <c r="Q182" i="7"/>
  <c r="Q181" i="7"/>
  <c r="Q180" i="7"/>
  <c r="Q179" i="7"/>
  <c r="Q178" i="7"/>
  <c r="Q176" i="7" l="1"/>
  <c r="Q175" i="7"/>
  <c r="Q174" i="7"/>
  <c r="Q173" i="7"/>
  <c r="Q172" i="7"/>
  <c r="Q170" i="7"/>
  <c r="Q169" i="7"/>
  <c r="Q168" i="7"/>
  <c r="Q166" i="7"/>
  <c r="Q165" i="7"/>
  <c r="Q164" i="7"/>
  <c r="Q162" i="7"/>
  <c r="Q161" i="7"/>
  <c r="Q160" i="7"/>
  <c r="Q159" i="7"/>
  <c r="Q158" i="7"/>
  <c r="Q156" i="7" l="1"/>
  <c r="Q155" i="7"/>
  <c r="Q154" i="7"/>
  <c r="Q153" i="7"/>
  <c r="Q152" i="7"/>
  <c r="Q150" i="7"/>
  <c r="Q149" i="7"/>
  <c r="Q148" i="7"/>
  <c r="Q147" i="7"/>
  <c r="Q146" i="7"/>
  <c r="Q144" i="7"/>
  <c r="Q143" i="7"/>
  <c r="Q142" i="7"/>
  <c r="Q141" i="7"/>
  <c r="Q140" i="7"/>
  <c r="Q138" i="7"/>
  <c r="Q137" i="7"/>
  <c r="Q136" i="7"/>
  <c r="Q135" i="7"/>
  <c r="Q134" i="7"/>
  <c r="Q132" i="7"/>
  <c r="Q131" i="7"/>
  <c r="Q130" i="7"/>
  <c r="Q129" i="7"/>
  <c r="Q128" i="7"/>
  <c r="Q127" i="7"/>
  <c r="Q126" i="7"/>
  <c r="Q125" i="7"/>
  <c r="Q124" i="7"/>
  <c r="Q123" i="7"/>
  <c r="Q122" i="7"/>
  <c r="Q121" i="7"/>
  <c r="Q120" i="7"/>
  <c r="Q118" i="7"/>
  <c r="Q117" i="7"/>
  <c r="Q116" i="7"/>
  <c r="Q115" i="7"/>
  <c r="N113" i="7" l="1"/>
  <c r="M113" i="7"/>
  <c r="O112" i="7"/>
  <c r="Q112" i="7" s="1"/>
  <c r="O111" i="7"/>
  <c r="Q111" i="7" s="1"/>
  <c r="N109" i="7"/>
  <c r="M109" i="7"/>
  <c r="O108" i="7"/>
  <c r="Q108" i="7" s="1"/>
  <c r="O107" i="7"/>
  <c r="Q107" i="7" s="1"/>
  <c r="O106" i="7"/>
  <c r="Q106" i="7" s="1"/>
  <c r="O105" i="7"/>
  <c r="Q105" i="7" s="1"/>
  <c r="N103" i="7"/>
  <c r="M103" i="7"/>
  <c r="O102" i="7"/>
  <c r="Q102" i="7" s="1"/>
  <c r="O101" i="7"/>
  <c r="Q101" i="7" s="1"/>
  <c r="Q99" i="7"/>
  <c r="Q98" i="7"/>
  <c r="Q97" i="7"/>
  <c r="Q96" i="7"/>
  <c r="Q95" i="7"/>
  <c r="Q93" i="7"/>
  <c r="Q92" i="7"/>
  <c r="Q91" i="7"/>
  <c r="Q89" i="7"/>
  <c r="Q88" i="7"/>
  <c r="Q87" i="7"/>
  <c r="Q86" i="7"/>
  <c r="O103" i="7" l="1"/>
  <c r="Q103" i="7" s="1"/>
  <c r="O109" i="7"/>
  <c r="Q109" i="7" s="1"/>
  <c r="O113" i="7"/>
  <c r="Q113" i="7" s="1"/>
  <c r="Q84" i="7"/>
  <c r="Q83" i="7"/>
  <c r="Q82" i="7"/>
  <c r="Q81" i="7"/>
  <c r="Q80" i="7"/>
  <c r="Q78" i="7"/>
  <c r="Q77" i="7"/>
  <c r="Q76" i="7"/>
  <c r="Q75" i="7"/>
  <c r="Q74" i="7"/>
  <c r="Q72" i="7"/>
  <c r="Q71" i="7"/>
  <c r="Q70" i="7"/>
  <c r="Q69" i="7"/>
  <c r="Q68" i="7"/>
  <c r="Q66" i="7"/>
  <c r="Q65" i="7"/>
  <c r="Q64" i="7"/>
  <c r="Q63" i="7"/>
  <c r="Q62" i="7"/>
  <c r="Q60" i="7"/>
  <c r="Q59" i="7"/>
  <c r="Q58" i="7"/>
  <c r="Q57" i="7"/>
  <c r="Q56" i="7"/>
  <c r="Q54" i="7" l="1"/>
  <c r="Q53" i="7"/>
  <c r="Q52" i="7"/>
  <c r="Q51" i="7"/>
  <c r="Q50" i="7"/>
  <c r="Q48" i="7"/>
  <c r="Q47" i="7"/>
  <c r="Q44" i="7"/>
  <c r="Q42" i="7"/>
  <c r="Q41" i="7"/>
  <c r="Q40" i="7"/>
  <c r="Q39" i="7"/>
  <c r="Q38" i="7"/>
  <c r="Q36" i="7"/>
  <c r="Q35" i="7"/>
  <c r="Q33" i="7" l="1"/>
  <c r="Q32" i="7"/>
  <c r="Q31" i="7"/>
  <c r="Q30" i="7"/>
  <c r="Q29" i="7"/>
  <c r="Q27" i="7" l="1"/>
  <c r="Q26" i="7"/>
  <c r="Q25" i="7"/>
  <c r="Q24" i="7"/>
  <c r="Q22" i="7"/>
  <c r="Q21" i="7"/>
  <c r="Q20" i="7"/>
  <c r="Q19" i="7"/>
  <c r="Q18" i="7"/>
  <c r="Q11" i="7" l="1"/>
  <c r="Q7" i="7"/>
  <c r="Q8" i="7"/>
  <c r="Q9" i="7"/>
  <c r="Q10" i="7" l="1"/>
  <c r="Q13" i="7" l="1"/>
  <c r="Q15" i="7"/>
  <c r="Q14" i="7"/>
  <c r="Q16" i="7" l="1"/>
  <c r="K8" i="6"/>
  <c r="M8" i="6" s="1"/>
</calcChain>
</file>

<file path=xl/sharedStrings.xml><?xml version="1.0" encoding="utf-8"?>
<sst xmlns="http://schemas.openxmlformats.org/spreadsheetml/2006/main" count="5954" uniqueCount="784">
  <si>
    <t xml:space="preserve">Proceso </t>
  </si>
  <si>
    <t xml:space="preserve">Objetivo del Proceso </t>
  </si>
  <si>
    <t>Indicador</t>
  </si>
  <si>
    <t>Nombre Indicador</t>
  </si>
  <si>
    <t>Objetivo</t>
  </si>
  <si>
    <t xml:space="preserve">Tipo de Indicador </t>
  </si>
  <si>
    <t>Periodicidad</t>
  </si>
  <si>
    <t>Unidad Medida</t>
  </si>
  <si>
    <t>Fórmula</t>
  </si>
  <si>
    <t>Fuente de información</t>
  </si>
  <si>
    <t>Meta</t>
  </si>
  <si>
    <t>Periodo</t>
  </si>
  <si>
    <t>Numerador</t>
  </si>
  <si>
    <t xml:space="preserve">Denominador </t>
  </si>
  <si>
    <t xml:space="preserve">Resultado </t>
  </si>
  <si>
    <t xml:space="preserve">Meta </t>
  </si>
  <si>
    <t>% Cumplimiento con respecto a la meta</t>
  </si>
  <si>
    <t>Gráfico</t>
  </si>
  <si>
    <t xml:space="preserve">Análisis </t>
  </si>
  <si>
    <t>Elaboró y aprobó</t>
  </si>
  <si>
    <t>Meta Estrategica</t>
  </si>
  <si>
    <t>Reporta</t>
  </si>
  <si>
    <t>Avance periodo ajustado</t>
  </si>
  <si>
    <t>Avance anual ajustado</t>
  </si>
  <si>
    <t>Responsable</t>
  </si>
  <si>
    <t>Porcentaje</t>
  </si>
  <si>
    <t>Cuatrimestre 1</t>
  </si>
  <si>
    <t>Cuatrimestre 2</t>
  </si>
  <si>
    <t>Cuatrimestre 3</t>
  </si>
  <si>
    <t>Total año</t>
  </si>
  <si>
    <t>Semestral</t>
  </si>
  <si>
    <t>Número</t>
  </si>
  <si>
    <t>Abr</t>
  </si>
  <si>
    <t>May</t>
  </si>
  <si>
    <t>Jul</t>
  </si>
  <si>
    <t>Ago</t>
  </si>
  <si>
    <t>Nov</t>
  </si>
  <si>
    <t>Dic</t>
  </si>
  <si>
    <t>Trimestre 1</t>
  </si>
  <si>
    <t>Trimestre 2</t>
  </si>
  <si>
    <t>Trimestre 3</t>
  </si>
  <si>
    <t>Trimestre 4</t>
  </si>
  <si>
    <t xml:space="preserve">Direccionamiento Estratégico </t>
  </si>
  <si>
    <t>Establecer lineamientos estratégicos y de operación en la entidad, mediante procedimientos y metodologías de planeación y mejoramiento continuo, para el cumplimiento de los objetivos institucionales, sectoriales y metas del plan nacional de desarrollo.</t>
  </si>
  <si>
    <t>% Cumplimiento</t>
  </si>
  <si>
    <t xml:space="preserve">Resultados de FURAG con respecto a la vigencia anterior </t>
  </si>
  <si>
    <t xml:space="preserve">Evaluar el grado de avance de MIPG a través del FURAG con respecto al año inmediatamente anterior </t>
  </si>
  <si>
    <t>Anual</t>
  </si>
  <si>
    <t>Resultados FURAG 2020 - Resultados FURAG 2019</t>
  </si>
  <si>
    <t xml:space="preserve">Lograr incrementar en mínimo 3 puntos en los resultados FURAG con respecto al 2019
</t>
  </si>
  <si>
    <t>Año</t>
  </si>
  <si>
    <t xml:space="preserve">Nombre de quien elaboró:
Nombre de quien aprobó: </t>
  </si>
  <si>
    <t>Porcentaje de cumplimiento de PAI</t>
  </si>
  <si>
    <t xml:space="preserve">Evaluar el cumplimiento del Plan de acción Institucional </t>
  </si>
  <si>
    <t>Mensual</t>
  </si>
  <si>
    <t xml:space="preserve">(Número de metas que se cumplen / total de metas programadas en el periodo)*100 </t>
  </si>
  <si>
    <t>Cumplir con mínimo el 95% de las metas del PAI</t>
  </si>
  <si>
    <t>Ene</t>
  </si>
  <si>
    <t>Feb</t>
  </si>
  <si>
    <t>Mar</t>
  </si>
  <si>
    <t>Jun</t>
  </si>
  <si>
    <t>Sep</t>
  </si>
  <si>
    <t>Oct</t>
  </si>
  <si>
    <t>Porcentaje de indicadores de procesos que están incluidos en el PAI</t>
  </si>
  <si>
    <t xml:space="preserve">Evaluar el grado de articulación de los indicadores del proceso con el Plan de Acción Institucional </t>
  </si>
  <si>
    <t>(Número de indicadores de Procesos que están incluidos en el PAI / Total de indicadores de procesos)*100</t>
  </si>
  <si>
    <t>Articular el 100% de los indicadores de los procesos con el PAI</t>
  </si>
  <si>
    <t>I semestre</t>
  </si>
  <si>
    <t>II semestre</t>
  </si>
  <si>
    <t xml:space="preserve">Porcentaje de riesgos actualizados </t>
  </si>
  <si>
    <t>Evaluar y realizar seguimiento a la actualización de los riesgos y seguimientos al plan de acción</t>
  </si>
  <si>
    <t xml:space="preserve">(Número de procesos con los riesgos actualizados / Total de procesos)*100 </t>
  </si>
  <si>
    <t>Mantener actualizados el 100% de los riesgos de los procesos</t>
  </si>
  <si>
    <t xml:space="preserve">I Semestre </t>
  </si>
  <si>
    <t xml:space="preserve">Porcentaje de cumplimiento de la publicación y acceso a la información publica ITEP </t>
  </si>
  <si>
    <t xml:space="preserve">Realizar medición al cumplimiento en la publicación de la información en la página web cumpliendo con ITEP </t>
  </si>
  <si>
    <t xml:space="preserve">Porcentaje </t>
  </si>
  <si>
    <t>(Número de información publicada que cumple con los requisitos / Total de información a publicar)*100</t>
  </si>
  <si>
    <t>Mantener actualizado el botón de Transparencia y Acceso a la Información Pública</t>
  </si>
  <si>
    <t>Fecha de reporte</t>
  </si>
  <si>
    <t>Trimestre de evaluación</t>
  </si>
  <si>
    <t>Meta trimestral asociada</t>
  </si>
  <si>
    <t>Desempeño trimestre</t>
  </si>
  <si>
    <t>Objetivo PEI</t>
  </si>
  <si>
    <t>Codigo Objetivo Estrategico PEI</t>
  </si>
  <si>
    <t>Productos</t>
  </si>
  <si>
    <t>Porcentaje cumplimiento de elaboración de los informes de Seguimiento a los mapas de riesgos de gestión</t>
  </si>
  <si>
    <t>Verificar el cumpliendo en el seguimiento a los mapas de riesgos de gestión de los procesos de la cadena de valor</t>
  </si>
  <si>
    <t>Eficacia</t>
  </si>
  <si>
    <t>Trimestral</t>
  </si>
  <si>
    <t>Número de Informes de Seguimiento de riesgos de Gestión Elaborados / Número de Informes de seguimiento de riesgos de Gestión proyectados</t>
  </si>
  <si>
    <t xml:space="preserve">Repositorio de evidencias - Informes elaborados de riesgos de Gestión  Numerador: Informes de seguimiento elaborados e riesgos de Gestión  
Denominador: Informes de seguimiento Proyectados e riesgos de Gestión  </t>
  </si>
  <si>
    <t>Realizar el 100% de los seguimientos a los riesgos de Gestión de los procesos de la entidad</t>
  </si>
  <si>
    <t>Informe de seguimiento a los mapas de riesgos de gestión</t>
  </si>
  <si>
    <t>Porcentaje cumplimiento de elaboración de los informes de Seguimiento a los mapas de riesgos de Corrupción</t>
  </si>
  <si>
    <t>Verificar el cumpliendo en el seguimiento a los mapas de riesgos de Corrupción de los procesos de la cadena de valor</t>
  </si>
  <si>
    <t>Cuatrimestral</t>
  </si>
  <si>
    <t>Número de Informes de seguimiento riesgos de Corrupción Elaborados / Número de Informes de seguimiento de riesgos de corrupción proyectados</t>
  </si>
  <si>
    <t>Repositorio de evidencias - Informes elaborados de riesgos de Corrupción
Numerador: Informes de seguimiento elaborados de riesgos de Corrupción
Denominador: Informes de seguimiento Proyectados de riesgos de Corrupción</t>
  </si>
  <si>
    <t>Realizar el 100% de los seguimientos a los riesgos de Corrupción de los procesos de la entidad</t>
  </si>
  <si>
    <t>Informe de seguimiento a los mapas de riesgos de corrupción</t>
  </si>
  <si>
    <t>Porcentaje de cumplimiento de las actividades programadas en materia de equidad de género</t>
  </si>
  <si>
    <t>Medir el avance en las actividades programadas en materia de equidad de género.</t>
  </si>
  <si>
    <t>Número de actividades ejecutadas / Número de actividades programadas</t>
  </si>
  <si>
    <t>Repositorio de evidencias: Resultado de las actividades realizadas en materia de equidad de género</t>
  </si>
  <si>
    <t xml:space="preserve">Realizar las actividades del plan de acción según cronograma </t>
  </si>
  <si>
    <t>Actividades de cooperación internacional</t>
  </si>
  <si>
    <t>Ejecutar actividades de cooperación internacional (talleres, capacitaciones, mesas de trabajo, reuniones presenciales, virtuales y/o asesorías de expertos)</t>
  </si>
  <si>
    <t>total de actividades realizados/ total de actividades programadas)</t>
  </si>
  <si>
    <t>Repositorio de evidencias: Resultado de las actividades realizadas de cooperación internacional</t>
  </si>
  <si>
    <t>Actividades ejecutadas de cooperación internacional (actas, listas de asistencia virtuales y presenciales)</t>
  </si>
  <si>
    <t>Ocho (8) actividades de cooperación internacional ejecutadas (talleres, capacitaciones, mesas de trabajo, reuniones presenciales, virtuales y/o asesorías de expertos)</t>
  </si>
  <si>
    <t>Actividades ejecutadas del plan de acción</t>
  </si>
  <si>
    <t>Seguimiento al Plan de Acción Institucional PAI 2023</t>
  </si>
  <si>
    <t>Seguimiento al PAI 2023</t>
  </si>
  <si>
    <t>numerica</t>
  </si>
  <si>
    <t xml:space="preserve">
Informes  divulgados/Informes  elaborado
Meta: 4 informes al año</t>
  </si>
  <si>
    <t>Repositorio de evidencias DE
Seguimiento  al PAI por procesos</t>
  </si>
  <si>
    <t>Generar informes trimestrales  de seguimiento al Plan de Acción Institucional 2023 y  remitidos al CIGD</t>
  </si>
  <si>
    <t>Tablero de control actualizado</t>
  </si>
  <si>
    <t>Direccionamiento Estrategico</t>
  </si>
  <si>
    <t>Convenio de fortalecimiento Gestión del Conocimiento y la Innovación</t>
  </si>
  <si>
    <t>Conectar a la Supertransporte con otras organizaciones en pro de la fortalecer, conservar y generar conocimiento</t>
  </si>
  <si>
    <t>Convenio de fortalecimiento de Gestión del Conocimiento y la Innovación/1</t>
  </si>
  <si>
    <t>Repositorio de evidencias GCI</t>
  </si>
  <si>
    <t>Establecer al menos un (1) convenio para promover actividades de generación de conocimiento, ya sea con entidades, instituciones académicas, centros de pensamiento, entre otros.</t>
  </si>
  <si>
    <t>Documento que representa el convenio</t>
  </si>
  <si>
    <t xml:space="preserve">Porcentaje de implementación del Plan de acción 2023 del Autodiagnóstico de la política de Gestión del Conocimiento y la Innovación </t>
  </si>
  <si>
    <t>Cumplir las actividades planteadas en el plan de acción generadas del Autodiagnóstico de la Política de Gestión del Conocimiento y la Innovación</t>
  </si>
  <si>
    <t>(Número de actividades realizadas del plan de acción autodiagnóstico de la política de Gestión del Conocimiento y la Innovación  / Total de actividades</t>
  </si>
  <si>
    <t>Repositorio de evidencias: Autodiagnóstico de la Política de Gestión del Conocimiento y la Innovación.</t>
  </si>
  <si>
    <t>Ejecutar como mínimo el  90% del plan de acción de las actividades generadas del autodiagnóstico de la política de Gestión del Conocimiento y la Innovación</t>
  </si>
  <si>
    <t>Plan de acción vigencia 2024</t>
  </si>
  <si>
    <t xml:space="preserve">Porcentaje de gestión y monitoreo del desempeño de los 16 procesos de la Entidad - Documentos actualizados/creados en cadena de valor </t>
  </si>
  <si>
    <t>Revisar y actualizar eficientemente los documentos de la cadena de valor</t>
  </si>
  <si>
    <t>Eficiencia</t>
  </si>
  <si>
    <t xml:space="preserve">Documentos gestionados de Prad + Documentos nuevos  / Documentos programados del Prad + Nuevos </t>
  </si>
  <si>
    <t>Cadena de valor y listado maestro de documentos
Plan de Revisión y Actualización de Documentos
Sistema de Gestión Institucional DARUMA.</t>
  </si>
  <si>
    <t>Gestionar eficientemente y monitorear la actualización de los 419 documentos identificados en el listado maestro de documentos de los 16 procesos de la Entidad. Mas los nuevos que se puedan identificar
Meta:  419 + Nuevos</t>
  </si>
  <si>
    <t>Listado Maestro de Documentos</t>
  </si>
  <si>
    <t>Investigaciones y publicaciones de gestión del conocimiento generadas y socializadas</t>
  </si>
  <si>
    <t xml:space="preserve">Generar y socializar publicaciones de gestión del conocimiento en la Entidad </t>
  </si>
  <si>
    <t>((Número de publicaciones académicas generadas + número de investigaciones socializadas) / 5) * 100
(número de publicaciones académicas/número de publicaciones planeadas)*100.
(Número de trabajos de investigación socializados /número de investigaciones realizados)</t>
  </si>
  <si>
    <t>Repositorio de evidencias GCI
de los pantallazos de la Publicación académica (página web), investigaciones generadas</t>
  </si>
  <si>
    <t>Realizar al menos 1 publicación académica y socialización institucional de 3 trabajos de investigación en el año</t>
  </si>
  <si>
    <t>Investigaciones academicas y artículos</t>
  </si>
  <si>
    <t>Gestion del conocimiento</t>
  </si>
  <si>
    <t>Porcentaje de cumplimiento al Plan Institucional de Comunicaciones</t>
  </si>
  <si>
    <t>Medir el cumplimiento al Plan Institucional de Comunicaciones</t>
  </si>
  <si>
    <t>(Número de actividades ejecutadas del Plan Institucional de Comunicaciones en el periodo/Número total de actividades programadas en el Plan Institucional de Comunicaciones para el periodo)*101</t>
  </si>
  <si>
    <t>Publicaciones en página web, redes sociales y medios de comuncación</t>
  </si>
  <si>
    <t>Cumplir en un 100% las actividades del Plan Institucional de Comunicaciones 2023</t>
  </si>
  <si>
    <t>Plan Institucional de Comunicaciones 2024</t>
  </si>
  <si>
    <t>T1</t>
  </si>
  <si>
    <t>OE-02</t>
  </si>
  <si>
    <t>GC
Gestión de Comunicaciones</t>
  </si>
  <si>
    <t>T2</t>
  </si>
  <si>
    <t>T3</t>
  </si>
  <si>
    <t>T4</t>
  </si>
  <si>
    <t>Total Año</t>
  </si>
  <si>
    <t>Número de seguidores nuevos en redes sociales</t>
  </si>
  <si>
    <t>Medir el número de seguidores nuevos en redes sociales</t>
  </si>
  <si>
    <t>Efectividad</t>
  </si>
  <si>
    <t>(Número de seguidores en el trimestre a reportar (Instagram, X, Facebook y TikTok) - (Némero de seguidores en el trimestre anterior (Instagram, X, Facebook y TikTok)/1.250 seguidores nuevos</t>
  </si>
  <si>
    <t>Capturas de pantalla de las cifras que arrojan las tres redes sociales verificadas de la Entidad.</t>
  </si>
  <si>
    <t>Aumentar como mínimo a 5.000 nuevos seguidores de las redes sociales verificadas de la Superintendencia de Transporte.</t>
  </si>
  <si>
    <t>Redes sociales verificadas de la Entidad</t>
  </si>
  <si>
    <t>Número de menciones en medios de comunicación</t>
  </si>
  <si>
    <t>Medir el número de menciones en medios de comunicación</t>
  </si>
  <si>
    <t>Alcanzar como mínimo 125 menciones trimestrales sobre aspectos relacionados con noticias de la Entidad</t>
  </si>
  <si>
    <t>Cuadro Excel con enlaces de las noticias donde la Entidad fue mencionada</t>
  </si>
  <si>
    <t>Aumentar como mínimo en 500 menciones en medios de comunicación.</t>
  </si>
  <si>
    <t>Menciones en medios de comunicación</t>
  </si>
  <si>
    <t>Número de interacciones de funcionarios y contratistas en los boletines informativos.</t>
  </si>
  <si>
    <t>Medir el nivel de impacto de los boletines informativos semanales en los funcionarios y contratistas de la Entidad.</t>
  </si>
  <si>
    <t>Trimestal</t>
  </si>
  <si>
    <t>(Número de interacciones en los boletines informativos de la Entidad por parte de funcionarios y contratistas/Número total de funcionarios y contratistas de la Entidad)*100</t>
  </si>
  <si>
    <t>Boletines informativos enviados al correo electrónico</t>
  </si>
  <si>
    <t>Impactar al menos al 15% de funcionarios y contratistas de la Entidad a través de los boletines informativos</t>
  </si>
  <si>
    <t>Boletines Informativos</t>
  </si>
  <si>
    <t>3.75%</t>
  </si>
  <si>
    <t>Número de interacciones de usuarios de la SuperTransporte a través de transmisiones en las redes sociales verificadas de la Entidad.</t>
  </si>
  <si>
    <t>Medir el nivel de impacto de los las transmisiones en las redes sociales de la Entidad dirigidas a los usuarios de la SuperTransporte.</t>
  </si>
  <si>
    <t>Alcanzar como mínimo 100 intteracciones trimestrales en las transmisiones de las redes sociales de la Entidad.</t>
  </si>
  <si>
    <t>Redes sociales de la Superintendencia de Transporte</t>
  </si>
  <si>
    <t>Generar al menos 400 interacciones de usuarios a través de las transmisiones en las redes sociales de la Entidad</t>
  </si>
  <si>
    <t xml:space="preserve">Porcentaje de satisfacción de usuario en la implementación de soluciones tecnologícas </t>
  </si>
  <si>
    <t xml:space="preserve">Definir y ejecutar actividades que contribuyan a uso y apropiacion eficacez de las soluciones tecnologicas </t>
  </si>
  <si>
    <t>(Número de encuestas con 100% de satisfacción de usuario / Número de encuestas realizadas)*100%</t>
  </si>
  <si>
    <t>Soportes de evidencia documentada encuestas de satisfacción elaboradas</t>
  </si>
  <si>
    <t>Alcanzar el 80% de nivel de satisfacción de usuario en el uso de las herramientas internas tecnologicas</t>
  </si>
  <si>
    <t xml:space="preserve">Encuesta de satisfacción </t>
  </si>
  <si>
    <t>OE-01</t>
  </si>
  <si>
    <t>TIC
Gestión de las TICs</t>
  </si>
  <si>
    <t xml:space="preserve">Número de ejercicios de innovación de la enidad que aporten al avance de la implementación de la política de gobierno digital y transformación digital de la Entidad </t>
  </si>
  <si>
    <t>Definir y ejecutar actividades que contribuyan a la calidad de los conjuntos de datos con los criterios de exactitud, completitud, validez, coherencia, unicidad, oportunidad generados en el observatorio de contratación</t>
  </si>
  <si>
    <t>Unidad</t>
  </si>
  <si>
    <t>Numero de ejercicio de innovación generado en el semestre</t>
  </si>
  <si>
    <t>Soporte evidencia de los ejercicios de innovación</t>
  </si>
  <si>
    <t>Dos ejercicios de innovación publica implementados y adoptados por la enitdad</t>
  </si>
  <si>
    <t xml:space="preserve">Ejercicios de innovacion </t>
  </si>
  <si>
    <t>Semestre 1</t>
  </si>
  <si>
    <t>Semestre 2</t>
  </si>
  <si>
    <t>Porcentaje de cumplimiento de las acciones desarrolladas en el Plan Anual de Adquisiciones formulado por la oficina TIC</t>
  </si>
  <si>
    <t>Medir el avance de cumplimiento de las acciones del Plan de Accion de Adquisiciones - PAA de TIC</t>
  </si>
  <si>
    <t>Total de avances realizadas en el PAA de TIC / Total de actividades programadas en el PAA TIC</t>
  </si>
  <si>
    <t>Repositorio de evidencias informe con los avances
4 informes</t>
  </si>
  <si>
    <t>Ejecutar el 100% de las actividades formuladas en el Plan Anual de Adquisiciones de TIC</t>
  </si>
  <si>
    <t>Contratos suscritos</t>
  </si>
  <si>
    <t>Porcentaje de avance de las actividades definidas en las iniciativas del PETI en la vigencia</t>
  </si>
  <si>
    <t>Realizar el monitoreo, seguimiento y control de la ejecución de las actividades del PETI.</t>
  </si>
  <si>
    <t>(Número de actividades ejecutadas / Número De actividades planeadas para la vigencia) x 100%</t>
  </si>
  <si>
    <t>Matriz de implementación del PETI. 2 seguimientos semestrales de avance con los soportes documentales del cumplimiento</t>
  </si>
  <si>
    <t>Ejecutar el 100% Plan estratégico de tecnologías de información PETI conforme con el cronograma definido para 2023 (2 seguimientos semestrales con los soportes respectivos)</t>
  </si>
  <si>
    <t>Seguimiento al cumplimiento del plan</t>
  </si>
  <si>
    <t xml:space="preserve">Porcentaje de avance de la  implementación del Plan de seguridad y privacidad de la información en la Entidad </t>
  </si>
  <si>
    <t>Definir y ejecutar actividades que contribuyan a incrementar el subíndice de Seguridad Digital y los Controles implementados en los diferentes activos de información</t>
  </si>
  <si>
    <t>(Número de actividades ejecutadas del plan / Número de actividades propuestas en el plan) * 100%</t>
  </si>
  <si>
    <t>Matriz de implementación del Plan de Seguridad y Privacidad de la Información . 4 seguimientos trimestrales de avance con los soportes documentales del cumplimiento</t>
  </si>
  <si>
    <t>Ejecutar el 100% del Plan de implementación de Seguridad  y Privacidad de la información, conforme con el cronograma definido para 2023  (4 seguimientos trimestrales de avance  con soportes documentales del cumplimiento a partir de la implementación)</t>
  </si>
  <si>
    <t>Porcentaje de avance de implementación del plan de tratamiento de riesgos de seguridad y privacidad de la información en la Entidad .</t>
  </si>
  <si>
    <t>Realizar el monitoreo, seguimiento y control de la ejecución de los actividades formuladas en el Plan de tratamiento de riesgos de seguridad y privacidad de la información</t>
  </si>
  <si>
    <t>(Número de actividades implementados / Número de actividades definidos en la matriz de riesgos) * 100%</t>
  </si>
  <si>
    <t>Matriz de seguimiento riesgos de seguridad y privacidad de la información.  2 seguimientos semestrales de avance con los soportes documentales del cumplimiento</t>
  </si>
  <si>
    <t>Ejecutar el 100% del Plan de tratamiento de riesgos de Seguridad y Privacidad de la información, monitoreado conforme con el cronograma definido para 2023 (2 seguimientos  semestrales del cumplimiento del plan)</t>
  </si>
  <si>
    <t>Porcentaje de cumplimiento del plan de participación ciudadana</t>
  </si>
  <si>
    <t>Evaluar y monitorear el cumplimiento de las acciones del Plan de Participación Ciudadana</t>
  </si>
  <si>
    <t>(Numero de acciones ejecutadas del Plan de Participación Ciudadana en el periodo/ Numero de acciones programadas para el periodo)*100</t>
  </si>
  <si>
    <t>Numerador: Seguimiento al plan de participación ciudadana y repositorio con las evidencias para el periodo
Denominador: Plan de participación ciudadana publicado en sitio web de la Entidad</t>
  </si>
  <si>
    <t>Cumplir con el 100% de las actividades programadas en el Plan de Participación Ciudadana para la vigencia.</t>
  </si>
  <si>
    <t>Cronograma, diagnostico, seguimiento, actividades</t>
  </si>
  <si>
    <t>Porcentaje de seguimiento a las respuestas de las PQRS dentro de los términos</t>
  </si>
  <si>
    <t>Evaluar la gestión oportuna de las diferentes dependencias frente a las PQRSD que son radicadas ante la entidad</t>
  </si>
  <si>
    <t>(Numero de dependencias a las que se les realizó requerimiento / total de dependencias que presentan incumplimiento en respuestas a las PQRS)*100</t>
  </si>
  <si>
    <t>Numerador: radicación de memorandos relacionados con PQRS a las dependencias
Denominador: Reporte general de PQRS en aplicativo  Orfeo mes a mes</t>
  </si>
  <si>
    <t>Hacer seguimiento y requerimiento al 100% de las dependencias que tengan PQRS fuera de los términos establecidos por la normatividad vigente</t>
  </si>
  <si>
    <t>Memorandos de seguimiento
Mesas de trabajo</t>
  </si>
  <si>
    <t>Enero</t>
  </si>
  <si>
    <t>Febrero</t>
  </si>
  <si>
    <t>Marzo</t>
  </si>
  <si>
    <t>Abril</t>
  </si>
  <si>
    <t>Mayo</t>
  </si>
  <si>
    <t>Junio</t>
  </si>
  <si>
    <t>Julio</t>
  </si>
  <si>
    <t>Agosto</t>
  </si>
  <si>
    <t>Septiembre</t>
  </si>
  <si>
    <t>Octubre</t>
  </si>
  <si>
    <t>Noviembre</t>
  </si>
  <si>
    <t>Diciembre</t>
  </si>
  <si>
    <t>Porcentaje de satisfacción de los ciudadanos frente a los servicios brindados  por los canales de atención de la entidad.</t>
  </si>
  <si>
    <t>Medir el grado de satisfacción que tienen los ciudadanos frente a los servicios brindados por los canales de atención de la Superintendencia de Transporte.</t>
  </si>
  <si>
    <t>porcentaje</t>
  </si>
  <si>
    <t>(Número de ciudadanos atendidos a través de los canales de atención que se sintieron satisfechos  / Número de ciudadanos encuestados)*100</t>
  </si>
  <si>
    <t>Numerador: Numero de ciudadanos satisfechos. 
Calificación 4 y 5
Denominador: Base de datos encuestas de satisfacción de los canales de atención chat, (línea 767, línea telefónica y presencial).</t>
  </si>
  <si>
    <t>Lograr como mínimo un nivel de satisfacción del 90% en los servicios brindados a través de los canales de atención de la Entidad</t>
  </si>
  <si>
    <t>Informes
encuestas de satisfacción</t>
  </si>
  <si>
    <t>Porcentaje de implementación de la Política para el Relacionamiento con el Ciudadano en la Entidad</t>
  </si>
  <si>
    <t>Implementar la Política para el Relacionamiento con el Ciudadano</t>
  </si>
  <si>
    <t>Número de actividades realizadas/Total de actividades a realizar</t>
  </si>
  <si>
    <t>Numerador: Seguimiento al cronograma de actividades de implementación de la política para el relacionamiento con el ciudadano y repositorio con las evidencias para el periodo
Denominador: cronograma de actividades de implementación</t>
  </si>
  <si>
    <t>lograr el 100% de las actividades programadas en el cronograma de implementación de la Política para el Relacionamiento con el Ciudadano</t>
  </si>
  <si>
    <t>*primer trimestre se realizará el cronograma
*durante el segundo, tercer y cuarto trimestre se realizaran las actividades según cronograma
*cuarto trimestre se entregará el diagnostico</t>
  </si>
  <si>
    <t>Porcentaje de cumplimiento de las acciones desarrolladas en el Plan Anual de Adquisiciones de la Dirección Administrativa</t>
  </si>
  <si>
    <t>Medir el avance de cumplimiento de las acciones del Plan Anual de Adquisiciones - PAA</t>
  </si>
  <si>
    <t>Total de acciones realizadas en el PAA/Total de actividades programadas en el PAA</t>
  </si>
  <si>
    <t>Repositorio de evidencias, informe con los avances.
2 informes</t>
  </si>
  <si>
    <t>Ejecutar el 100% de las actividades formuladas en el Plan Anual de Adquisiciones de la Dirección Administrativa</t>
  </si>
  <si>
    <t>* primer trimestre 5 contratos de prestacion de servicios
*tercer trimestre 1 contrato de BPO</t>
  </si>
  <si>
    <t>Porcentaje de PQRS tramitadas en los términos establecidos por la normatividad vigente</t>
  </si>
  <si>
    <t>tramitar las PQRSD recibidas en el area dentro de los terminos según la normatividad vigente</t>
  </si>
  <si>
    <t>Número de PQRSD tramitadas en termino / Numero de PQRSD recibidas</t>
  </si>
  <si>
    <t xml:space="preserve">Numerador: Número de PQRS tramitadas en los término establecidos por la normatividad vigente.
Denominador: Número de PQRS recibidas en el periodo </t>
  </si>
  <si>
    <t>Tramitar el 100% de las PQRS asignadas en los términos establecidos por la normatividad vigente</t>
  </si>
  <si>
    <t>PQRSD tramitadas en términos
informes mensuales
mesas de trabajo</t>
  </si>
  <si>
    <t>Relacionamiento con el ciudadano</t>
  </si>
  <si>
    <t>Porcentaje de solicitudes gestionadas GLPI
Trimestral</t>
  </si>
  <si>
    <t>Monitorear la oportuna respuesta a las solicitudes administrativas por GLPI</t>
  </si>
  <si>
    <t>(Número de solicitudes  gestionadas en el periodo / Número de solicitudes recibidas en en el periodo a evaluar) *100</t>
  </si>
  <si>
    <t>Base de datos de solicitudes de GLPI</t>
  </si>
  <si>
    <t>Gestionar por lo menos el 95% de las solicitudes administrativas: de inventario y de mantenimiento</t>
  </si>
  <si>
    <t>Excel con reporte de GLPI gestionados y recibidos</t>
  </si>
  <si>
    <t>Desempeño ambiental institucional
Semestral</t>
  </si>
  <si>
    <t>Evaluar y Monitorear el  Desempeño ambiental institucional</t>
  </si>
  <si>
    <t>(Indicadores de desempeño ambiental con desempeño alto/ Indicadores de desempeño ambiental)</t>
  </si>
  <si>
    <t>Tablero de control indicadores de desempeño ambiental</t>
  </si>
  <si>
    <t>Lograr un desempeño ambiental institucional superior al 80%</t>
  </si>
  <si>
    <t>Matriz de indiciadores</t>
  </si>
  <si>
    <t>Alcanzar al menos el 85% de satisfacción en los servicios prestados a los colaboradores de la entidad ST</t>
  </si>
  <si>
    <t>Medir el grado de satisfacción con relación a la gestión de servicios administrativos</t>
  </si>
  <si>
    <t>(Número de usuarios satisfechos / Número de usuarios encuestados) *100</t>
  </si>
  <si>
    <t>Resultados de encuesta de Satisfacción
Satisfecho: 4 y 5</t>
  </si>
  <si>
    <t>Informe</t>
  </si>
  <si>
    <t>Gestion administrativa</t>
  </si>
  <si>
    <t>Porcentaje de acciones ejecutadas dentro del término en relación con la defensa judicial ante contencioso administrativo, acciones de tutela y en procesos de insolvencia ante SuperSociedades</t>
  </si>
  <si>
    <t>Evaluar la oportunidad de las acciones de defensa judicial ante la jurisdicción de lo Contencioso Administrativo y en procesos de insolvencia en donde la Entidad es parte.</t>
  </si>
  <si>
    <t>Acciones de defensa judicial, tutelas y procesos de insolvencia atendidos dentro de los términos / acciones de defensa judicial, tutelas y procesos de insolvencia recibidos</t>
  </si>
  <si>
    <t>Numerador: Acciones registrados en la base de datos de procesos activos de la vigencia
Denominador: Base de datos de procesos activos de la vigencia y sistema de información EKOGUI</t>
  </si>
  <si>
    <t>Atender dentro de los términos el 100% de las acciones de defensa judicial y de insolvencia</t>
  </si>
  <si>
    <t>Contestación de  Demanda, Contestación de Tutela, Presentación de Créditos en Supersociedades.</t>
  </si>
  <si>
    <t>Porcentaje de actos administrativos relacionados con apelaciones, sometimiento a control, Consejo de Estado, Reestructuración de empresas del sector y cobro coactivo generados en el periodo</t>
  </si>
  <si>
    <t>Evaluar la generación de actos administrativos que se encuentran a cargo de la Oficina Asesora Jurídica relacionados con Apelaciones, sometimiento a control, y cobro coactivo durante la vigencia</t>
  </si>
  <si>
    <t>Número de actos administrativos relacionados con Apelaciones, sometimiento a control, y Cobro Coactivo durante la vigencia generados en el periodo / Número de actos administrativos solicitados con Apelaciones, Sometimiento a control,  y Cobro Coactivo en el periodo a evaluar</t>
  </si>
  <si>
    <t>Numerador: Actos administrativos generales relacionados con los temas del indicador
Denominador: Base de datos de solicitudes de actos administrativos relacionados con Apelaciones, sometimiento a control, y cobro coactivo.</t>
  </si>
  <si>
    <t>Generar el 100% de actos administrativos relacionados con apelaciones, sometimiento a control,  y cobro coactivo</t>
  </si>
  <si>
    <t>Actos administrativos relacionados con apelaciones, sometimiento a control, y cobro coactivo generadas</t>
  </si>
  <si>
    <t>Porcentaje de consultas jurídicas y solicitudes de entes de control resueltas dentro de los términos establecidos.</t>
  </si>
  <si>
    <t>Atender oportunamente las consultas jurídicas, solicitudes de concepto Juridico y requerimientos de entes de control asignadas a la Oficina Asesora Jurídica</t>
  </si>
  <si>
    <t>Atención oportuna de consultas, solicitudes jurídicas, solicitudes de concepto juridico y requerimientos de entes de control resueltas dentro de los términos establecidos / total de Consultas jurídicas, solicitudes de concepto juridico y requerimientos de entes de control recibidas en el periodo</t>
  </si>
  <si>
    <t xml:space="preserve">Numerador: Base de datos de consultas jurídicas gestionadas dentro de la base de datos ORFEO
Denominador: Base de datos descargada de ORFEO </t>
  </si>
  <si>
    <t>Resolver oportunamente el 100% de las consultas jurídicas, solicitudes de concepto juridico y requerimientos de entes de control recibidas en el periodo.</t>
  </si>
  <si>
    <t>Consultas jurídicas, solicitudes de concepto juridico y requerimientos de entes de control recibidas en el periodo resueltas</t>
  </si>
  <si>
    <t xml:space="preserve">Porcentaje de cumplimiento de las socializaciones realizadas por los canales dispuestos por la entidad del Centro de Arbitraje, Conciliación y Amigable Composición del sector de infraestructura y transporte </t>
  </si>
  <si>
    <t>Resolver las solicitudes de conciliación recibidas</t>
  </si>
  <si>
    <t>Solicitudes de conciliación resueltas / Solicitudes de conciliación recibidas</t>
  </si>
  <si>
    <t>seguimiento y evidencias del plan estructurado</t>
  </si>
  <si>
    <t>Atender el 100% de las solicitudes de conciliación</t>
  </si>
  <si>
    <t>Solicitudes de conciliación atendidas con rechazo, requerimiento, fecha de audiencia, acta de conciliación.</t>
  </si>
  <si>
    <t>Porcentaje de cumplimiento de las acciones desarrolladas en el Plan Anual de Adquisiciones de la Oficina Asesora Jurídica.</t>
  </si>
  <si>
    <t>Medir el avance de cumplimiento de las acciones del Plan Anual de Adquisiciones -PAA de la OAJ</t>
  </si>
  <si>
    <t>Total de acciones realizadas en el PAA 
/ Total de actividades programadas en el  PAA</t>
  </si>
  <si>
    <t>Repositorio de Evidencias informe con los avances. 
2 informes</t>
  </si>
  <si>
    <t>Ejecutar el 100% de las actividades formuladas en el Plan Anual de Adquisiciones de la Oficina Asesora Jurídica</t>
  </si>
  <si>
    <t>Actividades formuladas en el Plan Anual de Adquisiciones de la Oficina Asesora Jurídica ejecutadas</t>
  </si>
  <si>
    <t>Gestion juridica</t>
  </si>
  <si>
    <t>% de las vacantes provistas de los niveles asistencial, técnico, profesional y asesor en máximo 3 meses.</t>
  </si>
  <si>
    <t>Proveer al menos el 85% de las vacantes de los niveles asistencial, técnico, profesional y asesor en máximo 3 meses (con excepción de aquellas vacantes donde existan servidores de carrera con derecho preferente a ser encargados).</t>
  </si>
  <si>
    <t>(Número de vacantes provistas en los niveles asistencial, técnico, profesional y asesor máximo en 3 meses) / (Número total de vacantes provistas en los niveles asistencial, técnico, profesional y asesor durante el período) * 100
Nota: con excepción de aquellas vacantes donde existan servidores de carrera con derecho preferente a ser encargados</t>
  </si>
  <si>
    <t>Cuadro de control de seguimiento de provisión de vacantes</t>
  </si>
  <si>
    <t>Cuadro de control de seguimiento de la provisión de vacantes.</t>
  </si>
  <si>
    <t>Coordinación del Grupo de Talento Humano</t>
  </si>
  <si>
    <t>% de cumplimiento del plan de trabajo anual del Sistema de Gestión de Seguridad y Salud en el Trabajo.</t>
  </si>
  <si>
    <t>Medir el % de cumplimiento del plan de trabajo anual del Sistema de Gestión de Seguridad y Salud en el Trabajo.</t>
  </si>
  <si>
    <t>(Número de actividades realizadas) / (Número de actividades programadas) * 100</t>
  </si>
  <si>
    <t>Cronograma de actividades del plan de trabajo anual del Sistema de Gestión de Seguridad y Salud en el Trabajo.</t>
  </si>
  <si>
    <t>Cumplir mínimo con el 90% del plan de trabajo anual del Sistema de Gestión de Seguridad y Salud en el Trabajo.</t>
  </si>
  <si>
    <t>Actividades ejecutadas del Plan de trabajo anual del Sistema de Gestión de Seguridad y Salud en el Trabajo.</t>
  </si>
  <si>
    <t>% de cumplimiento del Plan Institucional de Capacitación.</t>
  </si>
  <si>
    <t>Medir el % de cumplimiento del Plan Institucional de Capacitación.</t>
  </si>
  <si>
    <t>(Número actividades realizadas) / (Número de actividades programadas) * 100</t>
  </si>
  <si>
    <t>Cronograma de actividades del Plan Institucional de Capacitación.</t>
  </si>
  <si>
    <t>Cumplir con el 100% de las actividades del Plan Institucional de Capacitación.</t>
  </si>
  <si>
    <t>Actividades ejecutadas del Plan Institucional de Capacitación</t>
  </si>
  <si>
    <t>% de actividades del Plan de Bienestar Social e Incentivos con el 85% de los participantes satisfechos.</t>
  </si>
  <si>
    <t>Medir el % de actividades del Plan de Bienestar Social e Incentivos con el 85% de los participantes satisfechos.</t>
  </si>
  <si>
    <t>(Número de actividades con el 85% de los participantes satisfechos) / (Número de actividades programadas en las que participen los servidores públicos) * 100
Nota: se tendrán en cuenta sólo las actividades en las que participen los servidores públicos.</t>
  </si>
  <si>
    <t>Cronograma de actividades y encuestas de satisfacción del Plan de Bienestar Social e Incentivos.</t>
  </si>
  <si>
    <t>Lograr que en el 85% de las actividades del Plan de Bienestar Social e Incentivos (en las que participen los servidores públicos), mínimo el 85% de éstos se sienta satisfecho.</t>
  </si>
  <si>
    <t>Encuestas de satisfacción de las actividades del Plan de Bienestar Social e Incentivos.</t>
  </si>
  <si>
    <t>% de cumplimiento de las actividades alternativas de mejora producto de la calificación de la Matriz de Gestión Estratégica de Talento Humano.</t>
  </si>
  <si>
    <t>Medir el % de cumplimiento de las actividades alternativas de mejora producto de la calificación de la Matriz de Gestión Estratégica de Talento Humano.</t>
  </si>
  <si>
    <t>Cronograma de las actividades alternativas de mejora producto de la calificación de la Matriz de Gestión Estratégica de Talento Humano.</t>
  </si>
  <si>
    <t>Cumplir con el 100% de las actividades alternativas de mejora producto de la calificación de la Matriz de Gestión Estratégica de Talento Humano.</t>
  </si>
  <si>
    <t>Actividades alternativas de mejora ejecutadas producto  de la calificación de la Matriz de Gestion Estrategica de Talento Humano.</t>
  </si>
  <si>
    <t>% de cumplimiento de las acciones desarrolladas en el Plan Anual de Adquisiciones del Grupo.</t>
  </si>
  <si>
    <t>Medir el % de cumplimiento de las acciones desarrolladas en el Plan Anual de Adquisiciones del Grupo.</t>
  </si>
  <si>
    <t>(Total de acciones realizadas en el PAA 
/ Total de actividades programadas en el PAA) * 100</t>
  </si>
  <si>
    <t>Plan Anual de Adquisiciones del Grupo</t>
  </si>
  <si>
    <t xml:space="preserve">Ejecutar el 100% de las actividades formuladas en el Plan Anual de Adquisiciones del Grupo. </t>
  </si>
  <si>
    <t xml:space="preserve">Informe con los avances. </t>
  </si>
  <si>
    <t xml:space="preserve">% de las actividades formuladas para el rediseño institucional. 
</t>
  </si>
  <si>
    <t xml:space="preserve">Medir el %  de las actividades desarrolladas para el rediseño institucional. </t>
  </si>
  <si>
    <t>(Total de acciones realizadas 
/ Total de actividades programadas) * 100</t>
  </si>
  <si>
    <t>Cronograma de actividades para el rediseño institucional</t>
  </si>
  <si>
    <t>Ejecutar el 100% de las actividades formuladas para el rediseño institucional. 
*Meta compartida con el proceso Direccionamiento Estratégico.</t>
  </si>
  <si>
    <t>Actividades ejecutadas para el rediseño institucional.</t>
  </si>
  <si>
    <t>Procesos contractuales en la modalidad directa, suscritos.</t>
  </si>
  <si>
    <t>Medir la eficiencia en la modalidad de contratación directa.</t>
  </si>
  <si>
    <t>Días</t>
  </si>
  <si>
    <t>((Contratos suscritos en el mes por modalidad directa menores a 8 dias habiles  / ((el  Numero de procesos  por modalidad directa  cargados  al secop II ) - ( los rechazados por el contratistas  o subsanados por el contratista)))*100</t>
  </si>
  <si>
    <t>Registro obtenido de la plataforma SECOP II, entre la fecha del cargue del proceso y la fecha de suscripción de contrato estipulado, en la base de datos excel.</t>
  </si>
  <si>
    <r>
      <t xml:space="preserve">Cumplir con </t>
    </r>
    <r>
      <rPr>
        <i/>
        <sz val="12"/>
        <color theme="1"/>
        <rFont val="Arial Narrow"/>
        <family val="2"/>
      </rPr>
      <t>e</t>
    </r>
    <r>
      <rPr>
        <sz val="12"/>
        <color theme="1"/>
        <rFont val="Arial Narrow"/>
        <family val="2"/>
      </rPr>
      <t>l 90% el trámite de cargue y suscripción de los contratos en el mes, dentro un periodo de ocho dias o menor.</t>
    </r>
  </si>
  <si>
    <t>Contratos</t>
  </si>
  <si>
    <t>Capacitaciones a los procesos y procedimientos de la gestión contractual</t>
  </si>
  <si>
    <t>Capacitaciones ejecutadas sobre las planeadas relacionadas con los procesos y/o procedimientos de la gestión contractual.</t>
  </si>
  <si>
    <t>(Total de capacitaciones realizadas en el período / Total de capacitaciones programadas en el plan de capacitación para el período a evaluar)*100</t>
  </si>
  <si>
    <t>Listado a asistencia de los partipantes a las capacitaciones .
Documento en pdf de la presentación empleada
Grabaciones de las sesiones (cuando aplique)</t>
  </si>
  <si>
    <t>Capacitar el 100% a los partícipes de la gestión contractual sobre los procesos y procedimientos de la  gestión contractual.</t>
  </si>
  <si>
    <t>Capacitaciones</t>
  </si>
  <si>
    <t>Gestion contractual</t>
  </si>
  <si>
    <t>Porcentaje de recaudo de la cartera corriente.</t>
  </si>
  <si>
    <t>Optimizar el flujo de caja de la Entidad, a través de la gestión persuasiva.</t>
  </si>
  <si>
    <t>Numero</t>
  </si>
  <si>
    <t>( Valor del capital recuperado en etapa de cobro persuasivo durante la vigencia 2024 / (Total cartera corriente al cierre de la vigencia 2023 * 30%) ) * 100</t>
  </si>
  <si>
    <t>Informe de recaudo de cartera corriente.</t>
  </si>
  <si>
    <t>Recaudar como mínimo el 30% de la cartera clasificada como cartera corriente.</t>
  </si>
  <si>
    <t>Cartera corriente</t>
  </si>
  <si>
    <t>Porcentaje de ejecución del presupuesto de la Entidad en la vigencia.</t>
  </si>
  <si>
    <t>Realizar seguimiento a la ejecución presupuestal de gasto de la Entidad.</t>
  </si>
  <si>
    <t>Doce (12) informes de seguimientos.</t>
  </si>
  <si>
    <t>Acta de seguimiento mensual.</t>
  </si>
  <si>
    <t xml:space="preserve">Realizar seguimiento mensual a la ejecución presupuestal de gasto de la Entidad. </t>
  </si>
  <si>
    <t>Ejecución presupuestal</t>
  </si>
  <si>
    <t>Rotacion de dias para el pago de las cuentas por pagar</t>
  </si>
  <si>
    <t>optimizar el tiempo de gestión de las cuentas por pagar contraidas por la entidad.</t>
  </si>
  <si>
    <t>Tiempo promedio de pago para el procesamiento de las cuentas por pagar</t>
  </si>
  <si>
    <t>Data liquidación cuentas por pagar vs reporte de pagos del SIIF Nación</t>
  </si>
  <si>
    <t>Efectuar dentro de los 6 dias habiles siguientes al recibido de la documentación, la orden de pago de las obligaciones contraidas por la Entidad</t>
  </si>
  <si>
    <t>Cuentas por pagar</t>
  </si>
  <si>
    <t>Porcentaje de recaudo por todo concepto</t>
  </si>
  <si>
    <t>Garantizar los recursos que financiaran los costos y gastos de funcionamiento e inversión de la SuperTransporte.</t>
  </si>
  <si>
    <t>( Valor recaudo por todo concepto (2024) / Aforo Vigente del Presupuesto de Ingresos (2024). ) * 100</t>
  </si>
  <si>
    <t>Ejecución presupuestal de ingresos.</t>
  </si>
  <si>
    <t>Recaudar como mínimo el 90% de la Contribución Especial de Vigilancia de la vigencia.</t>
  </si>
  <si>
    <t>Contribución especial de vigilancia</t>
  </si>
  <si>
    <t>Gestion Financiera</t>
  </si>
  <si>
    <t>Porcentaje de trámites realizados</t>
  </si>
  <si>
    <t>Medir el porcentaje de actividades relacionadas con el manejo de información generada y recibida en la entidxad durante el período</t>
  </si>
  <si>
    <t>(Número de trámites realizados / Número de trámites solicitados en el período a evaluar)*100</t>
  </si>
  <si>
    <t>Reportes cuantitativos sistema documental, así como los expedidos por el operador postal</t>
  </si>
  <si>
    <t>Gestionar por lo menos el 90% de las solicitudes de trámite de correspondencia que se reciben</t>
  </si>
  <si>
    <t>Reportes estadísticos</t>
  </si>
  <si>
    <t>Porcentaje de implementación de las acciones identificadas pendienters de ejecutar en el Diagnostico Integral de Archivo</t>
  </si>
  <si>
    <t>Medir el grado de implentación  de las acciones ipendientes de realizar de acuerdo al Diagnóstico Integral de Archivo.</t>
  </si>
  <si>
    <t>(Acciones implementadas / Acciones pendientes de implementar)*100</t>
  </si>
  <si>
    <t xml:space="preserve"> Diagnóstico Integral de Archivo</t>
  </si>
  <si>
    <t>Implementar por lo menos el 60% de las acciones pendientes de ejecutar de acuerdo al Diagnóstico Integral de Archivo</t>
  </si>
  <si>
    <t>Informes de acciones implementadas del diagnóstico de archivo</t>
  </si>
  <si>
    <t>Porcentaje de cumplimiento de las acciones desarrolladas en el Plan Anual de Adquisiciones del GIT Gestión Documental</t>
  </si>
  <si>
    <t>Medir el avance de cumplimiento de las acciones del Plan Anual de Adquisiciones -PAA</t>
  </si>
  <si>
    <t>Total de acciones realizadas en el PAA/ Total de actividades programadas en el  PAA</t>
  </si>
  <si>
    <t>Secop II</t>
  </si>
  <si>
    <t>Ejecutar el 100% de las actividades formuladas en el Plan Anual de Adquisiciones del GIT de Gestión Documental</t>
  </si>
  <si>
    <t>Proceso contractual iniciado</t>
  </si>
  <si>
    <t>Porcentaje de resoluciones notificadas, comunicadas y /o publicadas</t>
  </si>
  <si>
    <t>Notificar, comunicar y/o publicar las resoluciones emitidas por la SuperTransporte dentro del tiempo estipulado para realizarlo.</t>
  </si>
  <si>
    <t>Número de resoluciones notificadas, comunicadas y/o publicadas /Número de resoluciones radicadas y numeradas para notificación, comunicación y/o publicación en el periodo evaluado</t>
  </si>
  <si>
    <t>Cuadro de datos del grupo de notificaciones y gestor documental</t>
  </si>
  <si>
    <t>Realizar la notificación, comunicación y/o publicacion en término de por lo menos el 85% de las resoluciones susceptibles de estos trámites en el periodo evaluado</t>
  </si>
  <si>
    <t>Capturas de pantalla de la base general de notificaciones y de la base de avisos, citatorios, comunicaciones y publicaciones pendientes</t>
  </si>
  <si>
    <t>Porcentaje de resoluciones con constancias de ejecutorias emitidas</t>
  </si>
  <si>
    <t>Emitir constancias de ejecutoria a las resoluciones susceptibles de este trámite en cumplimiento al resuelve de cada resolución.</t>
  </si>
  <si>
    <t>(Número De Resoluciones de la presente vigencia con Constancias de Ejecutorias emitidas/Número de resoluciones susceptible de este trámite) *100</t>
  </si>
  <si>
    <t xml:space="preserve">Cuadro de datos del grupo interno de notificaciones y consolidado mensual </t>
  </si>
  <si>
    <t>Emitir al menos el 95% de las constancias de ejecutorias de las resoluciones que son susceptibles de este trámite</t>
  </si>
  <si>
    <t>Consolidado mensual y cuadro de datos con las observaciones producto de las revisiones del profesional</t>
  </si>
  <si>
    <t>Porcentaje de requerimientos atendidos</t>
  </si>
  <si>
    <t>Responder los requerimientos internos y/o externos que lleguen al área</t>
  </si>
  <si>
    <t>(Número de requerimientos atendidos en el periodo evaluado/Número de requerimientos allegados al área) * 100</t>
  </si>
  <si>
    <t>Sistema de gestión documental, cuadro de datos del grupo interno de notificaciones de PQRDS, correos electrónicos</t>
  </si>
  <si>
    <t>Atender satisfactoriamente como mínimo el 90% de los requerimientos internos y externos allegados al grupo de trabajo de notificaciones</t>
  </si>
  <si>
    <t>Capturas de pantalla del correos de notitramites@supertransporte.gov.co y constanciasdejecutoria@supertransporte.gov.co; Capturas de pantalla de base de PQRSD de lo gestionado en el periodo evaluado</t>
  </si>
  <si>
    <t>Porcentaje de unidades documentales conformadas y organizadas.</t>
  </si>
  <si>
    <t>Medir el grado de organización de los archivos de gestión del GIT de notificaciones de las vigencias 2016 a 2020</t>
  </si>
  <si>
    <t>Números de unidades documentales conformadas y organizadas/Número de unidades documentales establecidas para organizar y conformar en el periodo evaluado.</t>
  </si>
  <si>
    <t>Cuadro de datos con Reporte de actividades/ FUID- Formato Único de Inventario documental (Excel)</t>
  </si>
  <si>
    <t>Conformar y organizar el 100% de los archivos de gestión del GIT de Notificaciones de las vigencias 2016 a 2020</t>
  </si>
  <si>
    <t>Cuadro de datos con Reporte de actividades y FUID- Formato Único de Inventario documental (Excel)</t>
  </si>
  <si>
    <t>Porcentaje de cumplimiento de las acciones desarrolladas en el Plan Anual de Adquisiciones del GIT de Notificaciones</t>
  </si>
  <si>
    <t xml:space="preserve">Repositorio de Evidencias informe con los avances. 
</t>
  </si>
  <si>
    <t>Ejecutar el 100% de las actividades formuladas en el Plan Anual de Adquisiciones del GIT de Notificaciones</t>
  </si>
  <si>
    <t>Gestion documental</t>
  </si>
  <si>
    <t>Acciones preventivas para fortalecer el sistema de control interno de la entidad.</t>
  </si>
  <si>
    <t>Contribuir al fortalecemiento del sistema de control interno mediante la realización de acciones preventivas a la Superintendencia de Transporte para disminuir  las debilidades identificadas en los procesos producto de auditorías, seguimientos y evaluaciones.</t>
  </si>
  <si>
    <t>Numerico</t>
  </si>
  <si>
    <t>Número de acciones preventivas realizadas en el semestre/Número de acciones preventivas programadas en el semestre</t>
  </si>
  <si>
    <t>Gestión de la información propia de la Oficina de Control Interno</t>
  </si>
  <si>
    <t>Realizar el 100% de las acciones preventivas programadas en la vigencia .</t>
  </si>
  <si>
    <t xml:space="preserve">Acciones preventivas realizadas en el periodo como (campañas de autocontrol) </t>
  </si>
  <si>
    <t>Ejecución del Plan Anual de Auditoría - PAA.</t>
  </si>
  <si>
    <t>Ejecutar el Plan Anual de Auditorías - PAA aprobado para la vigencia,  con el propósito de garantizar su cumplimiento en la ejecución de (auditorías internas basadas en riesgos, evaluaciones y/o seguimientos.</t>
  </si>
  <si>
    <t>Número de actividades ejecutadas (auditorias, evaluaciones y/o seguimientos) en el periodo a evaluar / Número de actividades programadas (auditorias, evaluaciones y/o seguimientos) en el periodo a evaluar.</t>
  </si>
  <si>
    <t>Seguimiento Plan  Anual de Auditoría - PAA para la vigencia.</t>
  </si>
  <si>
    <t>Ejecutar el 100% del Plan Anual de Auditoría aprobado por el Comité Institucional de Coordinación de Control Interno del año 2024</t>
  </si>
  <si>
    <t xml:space="preserve"> Actividades realizadas (auditorias, evaluaciones y/o seguimientos)</t>
  </si>
  <si>
    <t>Nivel de satisfacción de los procesos con la gestión que realiza la OCI en la entidad</t>
  </si>
  <si>
    <t xml:space="preserve">Evaluar el nivel de satisfacción que tienen los procesos de la entidad frente a la gestión que realiza la OCI en la supertransporte </t>
  </si>
  <si>
    <t>Numero de procesos que evaluaron la gestión de la OCI durante el año  entre una calificación de  4-5  /
Numero de procesos evaluados por la gestión de la OCI durante el año*100</t>
  </si>
  <si>
    <t>Resultado encuesta de satisfacción OCI</t>
  </si>
  <si>
    <t>Mantener un nivel de satisfacción del 80% por parte de los procesos de la entidad</t>
  </si>
  <si>
    <t>Procesos evaluados mediante encuesta de satisfacción</t>
  </si>
  <si>
    <t>Evaluacion Independiente</t>
  </si>
  <si>
    <t>Número total de quejas, informes denuncias o solicitudes tramitadas por Control Interno Disciplinario en el periodo a evaluar
/
Número total de quejas, informes, denuncias o solicitudes recibidas por control Interno Disciplinario del periodo a evaluar</t>
  </si>
  <si>
    <t>Cuadro ingreso de quejas informes, denuncias o solicitudes recibidas y actas de reparto. NOTA: El cuadro y actas gozan de reserva, por tanto, no es información que se deba publicar, sin embargo, para efectos de consulta pueden realizar la solicitud directamente al Grupo de Control Interno Disciplinario. Art. 115 Ley 1952 del 2019</t>
  </si>
  <si>
    <t>Quejas, informes, denuncias o solicitudes tramitadas</t>
  </si>
  <si>
    <t>Evaluar las actuaciones que se realizan dentro de los términos con el fin de monitorear y evitar gestión fuera de los términos establecidos</t>
  </si>
  <si>
    <t>(N° de actuaciones disciplinarias impulsadas en la etapa de instrucción en el mes / Total de actuaciones disciplinarias en la etapa de instrucción a impulsar en el mes</t>
  </si>
  <si>
    <t>Cuadro de vencimiento mes a mes</t>
  </si>
  <si>
    <t>Impulsar el 100% de las actuaciones disciplinarias relacionadas para el mes correspondiente dentro de la etapa de instrucción, según en la etapa en que se encuentre mediante el uso de las tecnologías.</t>
  </si>
  <si>
    <t>Actuaciones disciplinarias impulsadas dentro de los términos legales</t>
  </si>
  <si>
    <t>Evaluar y monitorear el cumplimiento del plan de actividades de promoción y Prevención de faltas disciplinarias</t>
  </si>
  <si>
    <t>N° de actividades realizadas del plan de medidas preventivas del periodo a evaluar / Total de actividades programadas del plan de medidas preventivas en el periodo a evaluar</t>
  </si>
  <si>
    <t>Cumplir con el 100% del plan de actividades de promoción y prevención para el ejercicio de la función disciplinaria programadas para el mes.</t>
  </si>
  <si>
    <t>Plan de actividades de promoción y prevención para el ejercicio de la función disciplinaria realizadas</t>
  </si>
  <si>
    <t>Medir el avance del cumplimiento de las acciones del Plan Anual de Adquisiciones de la Entidad PAA</t>
  </si>
  <si>
    <t>Pantallazo del contrato firmado en Secop y Pantallazo del radicado de la cuenta de cobro cargada al Secop</t>
  </si>
  <si>
    <t>Actividades formuladas en el PAA ejecutadas</t>
  </si>
  <si>
    <t>Control Interno Disciplinario</t>
  </si>
  <si>
    <t>Porcentaje de cumplimiento de las acciones desarrolladas en el Plan Anual de Adquisiciones de la Entidad PAA</t>
  </si>
  <si>
    <t>Total de acciones realizadas en el PAA / Total de actividades programadas en el PAA</t>
  </si>
  <si>
    <t>Ejecutar el 100% de las actividades formuladas en el PAA del grupo de Control Interno Disciplinario</t>
  </si>
  <si>
    <t>Porcentaje de cumplimiento del plan de medidas preventivas para el ejercicio de la función disciplinaria</t>
  </si>
  <si>
    <t>Mensual (a partir del mes de enero a diciembre del 2024)</t>
  </si>
  <si>
    <t>Carpeta de evidencia del cumplimiento del plan y cronograma de medidas preventivas</t>
  </si>
  <si>
    <t xml:space="preserve">Porcentaje de actuaciones disciplinarias dentro del término legal y mediante el uso de las tecnologías </t>
  </si>
  <si>
    <t>Mensual (mes vencido, período comprendido de diciembre del 2023 a noviembre 2024)</t>
  </si>
  <si>
    <t>Porcentaje de Quejas, Informes, denuncias o solicitudes recibidas y tramitadas por Control Interno Disciplinario</t>
  </si>
  <si>
    <t>Medir la gestión que se realiza para tramitar las Quejas, Informes, denuncias o solicitudes que se reciben y se tramitan en Control Interno Disciplinario</t>
  </si>
  <si>
    <t>Tramitar el 100% de las quejas, informes, denuncias o solicitudes que se reciban de diciembre de 2023 a noviembre de 2024</t>
  </si>
  <si>
    <t>(N° de vigilados de la DCI evaluados en aspectos subjetivos / N° total de vigilados de la DCI en aspecto subjetivo)*100</t>
  </si>
  <si>
    <t>Plan de Acción de Promoción y Prevención - 2023</t>
  </si>
  <si>
    <t>Porcentaje de vigilados de la Delegatura de Concesiones e Infraestructura a los que se les realiza requerimiento por reportes extemporáneos o inexistencia de información subjetiva</t>
  </si>
  <si>
    <t>Medir el número de vigilados de la Delegatura de Concesiones e Infraestructura a los que se les realiza requerimiento por reportes extemporáneos o inexistencia de información subjetiva</t>
  </si>
  <si>
    <t>(Número de vigilados a los que se les realizo requerimiento por no reportar la informacion subjetiva o lo realizaron de forma extemporánea / Número de vigilados que no reportaron la informacion subjetiva o lo realizaron de forma extemporánea)*100</t>
  </si>
  <si>
    <t>Porcentaje de vigilados con actividades de autogestión del programa especial de sectores críticos de accidentalidad PESCRI</t>
  </si>
  <si>
    <t>Medir el número de vigilados a los que se les realizaron actividades de autogestión del programa especial de sectores críticos de accidentalidad PESCRI</t>
  </si>
  <si>
    <t>(N° de acciones de autogestión realizadas a vigilados del programa PESCRI / N° Total de acciones de autogestión programadas a vigilados del programa de PESCRI)*100</t>
  </si>
  <si>
    <t>Vigilancia Concesiones</t>
  </si>
  <si>
    <t>Ejecucion de cronograma etapa 1,2,3 de los nuevos vigilados</t>
  </si>
  <si>
    <t>Diseñar la estrategia de supervisión de los nuevos vigilados de la Delegatura de Puertos en cumplimiento del artículo 252 de la ley 2294 de 2023.</t>
  </si>
  <si>
    <t>Etapas cursadas /5</t>
  </si>
  <si>
    <t>Cronograma XXX</t>
  </si>
  <si>
    <t>Avanzar en el 60% del plan de trabajo de la inclusión de nuevos vigilados portuarios (5 etapas)</t>
  </si>
  <si>
    <t>1 entregable: identificación de vigilados 2. Reporte mesas de trabajo . 3. Documento de definición de tipo de supervisión.</t>
  </si>
  <si>
    <t>Seguimiento vigilados riesgo financiero alto 2022</t>
  </si>
  <si>
    <t>priorizar a los viguilados que se encuentran en riesgo financiero alto de la vigencia 2022, para el seguimiento correspondiente.</t>
  </si>
  <si>
    <t>3 meses</t>
  </si>
  <si>
    <t>numero</t>
  </si>
  <si>
    <t>numero se guimientos realizados en menos de 6 meses/numero de vigilados en riesgo financiero alto</t>
  </si>
  <si>
    <t>Reporte de informacion financiera de los vigilados</t>
  </si>
  <si>
    <t>disminuir a un semestre el análisis y seguimiento a los vigilados que se encuentren en riesgo financiero alto de la vigencia 2022.</t>
  </si>
  <si>
    <t>Informe de las empresas que se encuentran en riesgo alto</t>
  </si>
  <si>
    <t>Vigilancia Puertos</t>
  </si>
  <si>
    <t>Actividades y/o acciones de divulgación, promoción y prevención realizadas.</t>
  </si>
  <si>
    <t>Promover y fomentar la debida prestación del servicio público de transporte terrestre y el cumplimiento de la normatividad vigente.</t>
  </si>
  <si>
    <t>(Número de actividades y/o acciones  de divulgación, promoción y prevención realizadas /Número Total de actividades de divulgación, promoción y prevención programadas en el periodo a evaluar) *100</t>
  </si>
  <si>
    <t xml:space="preserve">Base de Datos actividades de divulgación </t>
  </si>
  <si>
    <t>Desarrollar 40 actividades y/o acciones tendientes a la  divulgación, promoción y prevención del cumplimiento de las normas relacionadas con la debida prestación del servicio público de transporte, servicios conexos a este, así como la aplicación de las normas de tránsito.</t>
  </si>
  <si>
    <t>Actividades de divulgación, promoción y prevención</t>
  </si>
  <si>
    <t>Analizar la información financiera reportada por las empresas</t>
  </si>
  <si>
    <t>Identificar posibles situaciones criticas que enfrentan la empresas a fin de priorizar acciones de supervisión</t>
  </si>
  <si>
    <t xml:space="preserve">(Número de análisis de reportes realizados/Número de reportes recibidos en término y en debida forma)*100 </t>
  </si>
  <si>
    <t>1. Sistema de información Vigía
2. Base de Datos Algoritmo Python</t>
  </si>
  <si>
    <t>Analizar como mínimo el 90% de la información financiera reportada por los vigilados en término y en debida forma, a través del Algoritmo en Código Python.</t>
  </si>
  <si>
    <t>Analisis Financieros a vigilados</t>
  </si>
  <si>
    <t xml:space="preserve">Verificar los planes estratégicos presentados por los vigilados
</t>
  </si>
  <si>
    <t xml:space="preserve">Identificar posibles factores de riesgo y fomentar la debida prestación del servicio público de transporte terrestre y el cumplimiento de la normatividad vigente
</t>
  </si>
  <si>
    <r>
      <rPr>
        <sz val="12"/>
        <color theme="1"/>
        <rFont val="Arial Narrow"/>
        <family val="2"/>
      </rPr>
      <t>Planes estratégicos verificados/Planes estratégicos presentados de forma completa y en término</t>
    </r>
    <r>
      <rPr>
        <sz val="12"/>
        <color rgb="FFFF0000"/>
        <rFont val="Arial Narrow"/>
        <family val="2"/>
      </rPr>
      <t xml:space="preserve">
</t>
    </r>
  </si>
  <si>
    <t>Base de datos planes estratégicos</t>
  </si>
  <si>
    <t xml:space="preserve">Verificar como minimo el 30% de los planes estratégicos presentados de forma completa y en término por los vigilados.
</t>
  </si>
  <si>
    <r>
      <rPr>
        <sz val="12"/>
        <color theme="1"/>
        <rFont val="Arial Narrow"/>
        <family val="2"/>
      </rPr>
      <t xml:space="preserve">Planes estratégicos verificados
</t>
    </r>
    <r>
      <rPr>
        <sz val="12"/>
        <color rgb="FFFF0000"/>
        <rFont val="Arial Narrow"/>
        <family val="2"/>
      </rPr>
      <t xml:space="preserve">
</t>
    </r>
  </si>
  <si>
    <t>Vigilancia transito</t>
  </si>
  <si>
    <t>Acciones de prevención y acompañamiento implementadas en relación con el derecho a recibir información (equipaje, de menores y emisión de tiquetes).</t>
  </si>
  <si>
    <t>Involucrar 425 empresas de transporte en los planes de prevención de la Delegatura para la Protección de Usuarios durante la vigencia 2024</t>
  </si>
  <si>
    <t>(Número de acciones de prevención realizadas durante el periodo / Total de acciones de prevención programadas en el periodo a evaluar)*100</t>
  </si>
  <si>
    <t>Acciones descritas en el cronograma interno del PAI 2024</t>
  </si>
  <si>
    <t xml:space="preserve">Ejecutar los programas preventivos en un 100%
1.1 Equipaje Informado – Modo Terrestre, involucrando a 130 empresas.
1.2 Verificación de la Información del Tiquete, involucrando a 125 empresas. 
1.3 Seguimiento a las Políticas para el Transporte de Menores de edad, involucrando a 170 empresas 
</t>
  </si>
  <si>
    <t>Informes de impacto</t>
  </si>
  <si>
    <t>Acciones de promoción implementadas a los grupos de interés y de valor de la Delegatura para la Protección de Usuarios del Sector Transporte.</t>
  </si>
  <si>
    <r>
      <t xml:space="preserve">Involucrar al menos a </t>
    </r>
    <r>
      <rPr>
        <b/>
        <sz val="12"/>
        <rFont val="Arial Narrow"/>
        <family val="2"/>
      </rPr>
      <t>3.000</t>
    </r>
    <r>
      <rPr>
        <b/>
        <sz val="12"/>
        <color rgb="FFFF0000"/>
        <rFont val="Arial Narrow"/>
        <family val="2"/>
      </rPr>
      <t xml:space="preserve"> </t>
    </r>
    <r>
      <rPr>
        <sz val="12"/>
        <color theme="1"/>
        <rFont val="Arial Narrow"/>
        <family val="2"/>
      </rPr>
      <t>usuarios, ciudadanos y empresarios en los planes de promoción de la delegatura para la protección a usuarios del sector transporte durante la vigencia 2024.</t>
    </r>
  </si>
  <si>
    <t>(Número acciones de promoción realizados durante  en el período/  Total de acciones de promoción programadas en el periodo a evaluar)*100</t>
  </si>
  <si>
    <t>Evidencias descritas en el cronograma interno del PAI 2024</t>
  </si>
  <si>
    <t xml:space="preserve">Ejecutar los programas promoción en un 100%
1.1 Voces Pasajeras
1.2 Protección Local
1.3 Curso E-learning de Comercio Electrónico 
1.4 Guía de Comercio Electrónico 
1.5 Guía de información mínima
1.6 Docu – Tips: Documentos Para Viajar
1.7 De Cable  
</t>
  </si>
  <si>
    <r>
      <t xml:space="preserve">1. Doce (12) programas radiales 
2. Dos (2) guías.
3. Una  (1) infografía.
4, Cuatro (4) visitas.
</t>
    </r>
    <r>
      <rPr>
        <sz val="12"/>
        <rFont val="Arial Narrow"/>
        <family val="2"/>
      </rPr>
      <t>5. Un (1) curso.</t>
    </r>
  </si>
  <si>
    <t>Vigilancia Proteccion usuarios</t>
  </si>
  <si>
    <t xml:space="preserve">Porcentaje de operativos acompañados
</t>
  </si>
  <si>
    <t>Cuantificar operativos en colaboración con organismos de tránsito para evaluar y mejorar constantemente las acciones destinadas a garantizar el cumplimiento de estándares de calidad y seguridad en el transporte público.</t>
  </si>
  <si>
    <t>No. operativos acompañados / No. operativos programados)*100</t>
  </si>
  <si>
    <t>Reporte de actividades realizadas</t>
  </si>
  <si>
    <t>Realizar el acompañamiento a los organismos de tránsito en un mínimo de 1850 operativos de verificación para asegurar el cumplimiento de las normas del sector transporte</t>
  </si>
  <si>
    <t>Excel con las evidencias de los operativos</t>
  </si>
  <si>
    <t xml:space="preserve">Porcentaje de sensibilizaciones efectuadas
</t>
  </si>
  <si>
    <t>Reforzar la presencia regional en el territorio con el propósito de difundir campañas de promoción y prevención, incentivando la igualdad y formalidad en la prestación del servicio de transporte. Este objetivo busca consolidar una mayor conciencia y participación en la comunidad, fomentando prácticas seguras y el cumplimiento de normativas en el sector del transporte</t>
  </si>
  <si>
    <t>No. sensibilizaciones efectuadas / No. sensibilizaciones requeridas)*100</t>
  </si>
  <si>
    <t>Reporte de sensibilizaciones efectuadas</t>
  </si>
  <si>
    <t>Incrementar en un 10% las actividades de sensibilización, orientación o intermediación, llevando a cabo un mínimo de 1,155,000 intervenciones. El objetivo es fortalecer la promoción y prevención en la prestación del servicio público de transporte, buscando impactar de manera significativa en la conciencia y comportamiento de los usuarios y operadores para mejorar la seguridad y calidad del servicio</t>
  </si>
  <si>
    <t>Excel con las evidencias de las S,O,I.</t>
  </si>
  <si>
    <t xml:space="preserve">Porcentaje de actividades realizadas
</t>
  </si>
  <si>
    <t xml:space="preserve">Optimizar la coordinación del personal regional de inspección y vigilancia a nivel nacional con el fin de promover la legalidad y formalidad en el servicio de transporte público. </t>
  </si>
  <si>
    <t>No. actividades realizadas / No. actividades solicitadas)*100</t>
  </si>
  <si>
    <t xml:space="preserve">
Reporte de actividades realizadas
</t>
  </si>
  <si>
    <t>Alcanzar un cumplimiento mínimo del 95% en la ejecución de las actividades solicitadas por los procesos misionales en colaboración con los grupos de interés de los servicios de transporte, con el objetivo de asegurar sus derechos y deberes a los ususarios</t>
  </si>
  <si>
    <t>Archivos de seguimiento programacion</t>
  </si>
  <si>
    <t>Vigilancia regionales</t>
  </si>
  <si>
    <t>Porcentaje de vigilados de la Delegatura de Concesiones e Infraestructura con visitas de inspección de carácter objetivo</t>
  </si>
  <si>
    <t>Medir el número de inspecciones de carácter objetivo (Condiciones técnicas y operativas de la prestación de servicio) realizadas a los Supervisados de la Delegatura de Concesiones e Infraestructura</t>
  </si>
  <si>
    <t>(N° de vigilados activos y que prestan el servicio a los que se les realizo inspección objetiva / Total de vigilados de la delegatura de concesiones e infraestructura en aspectos objetivos)*100</t>
  </si>
  <si>
    <t>Porcentaje de vigilados de concesiones e infraestructura con visitas de inspección de carácter subjetivo</t>
  </si>
  <si>
    <t>Medir el número de inspecciones de carácter subjetivo realizadas a los Vigilados de la Delegatura de Concesiones e Infraestructura</t>
  </si>
  <si>
    <t xml:space="preserve">(N° de vigilados  de concesiones e infraestructura activos y que prestan el servicio a los que se les realizó  inspección subjetiva / Total de vigilados de la Delegatura de Concesiones e Infraestructura en aspectos subjetivos) * 100	</t>
  </si>
  <si>
    <t>Tramite de accidentes e incidentes fluviales</t>
  </si>
  <si>
    <t>Aumentar la eficiencia en el cierre de trámites  de averiguaciones de accidentes e incidentes fluviales en la dirección de pyp</t>
  </si>
  <si>
    <t>trámites cerrados / 40</t>
  </si>
  <si>
    <t>Base de datos consolidada de accidentes e incidentes de los ultimos 3 años</t>
  </si>
  <si>
    <t>finalizar el trámite del 50% de los accidentes e incidentes fluviales reportados en los últimos 3 años.</t>
  </si>
  <si>
    <t xml:space="preserve">Memorandos de proyeccion de gestion </t>
  </si>
  <si>
    <t>Informe de Visitas de inspeccion programadas en el PAPP</t>
  </si>
  <si>
    <t>Ampliar la eficiencia en la entrega de informes producto de las inspecciones programadas y realizadas en el marco del PAPP de la dirección de pyp puertos.</t>
  </si>
  <si>
    <t>Tiempo</t>
  </si>
  <si>
    <t>Informes entregados en menos de 15 días hábiles / total de inspecciones realizadas</t>
  </si>
  <si>
    <t>Cronograma de inspecciones</t>
  </si>
  <si>
    <t>disminuir el tiempo de entrega de los informes de visitas de inspección a 15 días hábiles de la dirección de pyp puertos.</t>
  </si>
  <si>
    <t>Informes</t>
  </si>
  <si>
    <t>Inspeccion Puertos</t>
  </si>
  <si>
    <t>Visitas de inspección realizadas</t>
  </si>
  <si>
    <t>Verificar las condiciones operativas  de las empresas con el fin de establecer  el cumplimiento de la normatividad vigente y la debida prestación del servicio público de transporte, en el marco de la práctica de pruebas dentro del curso de las investigaciones administrativas, cuando a ello hubiere lugar.</t>
  </si>
  <si>
    <t>(Número de visitas realizadas / Número de situaciones identificadas que requieren visita) *100</t>
  </si>
  <si>
    <t>Matriz de Investigaciones administrativas</t>
  </si>
  <si>
    <t xml:space="preserve">Realizar el 100% de visitas de inspección que se requieren </t>
  </si>
  <si>
    <t>Visitas de inspeccion requeridas</t>
  </si>
  <si>
    <t>Visitas administrativas realizadas</t>
  </si>
  <si>
    <t>Verificar las condiciones societarias, operativas y financieras de las empresas con el fin de fomentar y promover el cumplimiento de la normatividad vigente y la debida prestación del servicio público de transporte.</t>
  </si>
  <si>
    <t>Número de visitas administrativas realizadas/Número de visitas administrativas programadas)*100</t>
  </si>
  <si>
    <t>Base de visitas Dirección de Promoción y Prevención</t>
  </si>
  <si>
    <t>Realizar 65 visitas administrativas a vigilados</t>
  </si>
  <si>
    <t>Visitas administrativas realizadas a vigilados</t>
  </si>
  <si>
    <t>Optimización radicados</t>
  </si>
  <si>
    <t xml:space="preserve">Evitar caducidades de  los temas objeto de investigación, radicados recibidos en la Delegatura . </t>
  </si>
  <si>
    <t>Número de radicados clasificados correspondientes al año 2021/Número de radicados a clasificar correspondientes al año 2021</t>
  </si>
  <si>
    <t>Matriz PQR 2021</t>
  </si>
  <si>
    <t>Realizar la optimización en la clasificación del 100% de los radicados recibidos en la Delegatura que correspondan al año 2021.</t>
  </si>
  <si>
    <t>Optimización en clasificacion  radicados</t>
  </si>
  <si>
    <t>Inspeccion transito</t>
  </si>
  <si>
    <t>Inspeccion usuarios</t>
  </si>
  <si>
    <t>Porcentaje de análisis de insumos allegados para estudio de mérito o apertura de investigación administrativa de la Delegatura de concesiones e Infraestructura.</t>
  </si>
  <si>
    <t>Adelantar el análisis de la totalidad de los insumos (PQRS, medios abiertos, informes o memorandos de PyP, requerimientos de otras autoridades, entre otros) que ingresen a la Dirección de Investigaciones con el fin de estudiar si existe merito para abrir o no una investigación administrativa.</t>
  </si>
  <si>
    <t>(Número de impulsos procesales que se tramitaron en la dirección de Investigaciones de la Delegatura de Concesiones e infraestructura para definir si amerita o no una apertura de investigación / Número de solicitudes que se recibieron en la Delegatura de Concesiones e Infraestructura - Dirección de Investigaciones para tramitar con corte al mes inmediatamente anterior al periodo a evaluar) *100</t>
  </si>
  <si>
    <t>Base de datos denominada "Evidencias PAI Averiguaciones Preliminares 2023"</t>
  </si>
  <si>
    <r>
      <t xml:space="preserve">Analizar como mínimo el </t>
    </r>
    <r>
      <rPr>
        <b/>
        <sz val="12"/>
        <color rgb="FFFF0000"/>
        <rFont val="Arial Narrow"/>
        <family val="2"/>
      </rPr>
      <t xml:space="preserve">60% </t>
    </r>
    <r>
      <rPr>
        <sz val="12"/>
        <color theme="1"/>
        <rFont val="Arial Narrow"/>
        <family val="2"/>
      </rPr>
      <t>de los insumos allegados para estudio de mérito o no de aperturas de investigación administrativa de la Delegatura de concesiones e Infraestructura</t>
    </r>
  </si>
  <si>
    <t>Porcentaje de investigaciones gestionadas cuya caducidad se presenta en la vigencia 2023</t>
  </si>
  <si>
    <t>Medir que la expedición de fallos de los procesos se de en los términos establecidos por la Ley, para evitar su caducidad.</t>
  </si>
  <si>
    <t>(N° de investigaciones gestionadas por la delegatura de concesiones e infraestructura cuya caducidad se da en el año 2023 / Total de investigaciones administrativas de la delegatura de concesiones e infraestructura cuya caducidad de cierre se da en el año 2023)*100</t>
  </si>
  <si>
    <t>Base de datos denominada "Evidencias PAI – Caducidades 2023"</t>
  </si>
  <si>
    <t>Tramitar el 100% de las investigaciones administrativas cuya caducidad pueda suceder durante la vigencia 2023.</t>
  </si>
  <si>
    <t>Control Concesiones</t>
  </si>
  <si>
    <t>Gestionar las solicitudes de investigacion o acciones administrativas</t>
  </si>
  <si>
    <t>Atender las solicitudes de investigaciones o acciones administrativas requeridas por la direccion de PyP o el despacho de la delegatura de Puertos</t>
  </si>
  <si>
    <t>numero de solitudes gestionadas en el trimestre/solicitudes remitidas por PyP o delegatura de puertosdurante el trimestre</t>
  </si>
  <si>
    <t>Orfeo</t>
  </si>
  <si>
    <t>Gestionar el 95% de las solicitudes de investigacion o acciones administrativas requeridas por la direccion de promocion y prevencion, dentro de los tres meses siguientes al recibido de la solicitud.</t>
  </si>
  <si>
    <t>memorando, oficio o resolucion</t>
  </si>
  <si>
    <t>Control Puertos</t>
  </si>
  <si>
    <t>Investigaciones administrativas adelantadas</t>
  </si>
  <si>
    <t>Adelantar las actuaciones y decisiones necesarias, en el término establecido, para cada uno de los procesos administrativos sancionatorios.</t>
  </si>
  <si>
    <t>(Número de investigaciones administrativas gestionadas / Número de investigaciones que se deban decidir durante el periodo 2024) *100</t>
  </si>
  <si>
    <t>Matriz de Investigaciones adminstrativas</t>
  </si>
  <si>
    <t>Gestionar el 100% de las investigaciones administrativas que se deban decidir durante la vigencia 2024</t>
  </si>
  <si>
    <t>Investigaciones administrativas decididas</t>
  </si>
  <si>
    <t>Investigaciones administrativas</t>
  </si>
  <si>
    <t>Adelantar las actuaciones y decisiones necesarias, optimizando el término establecido, para cada uno de los procesos administrativos sancionatorios.</t>
  </si>
  <si>
    <t>(Número de investigaciones administrativas decididas en tiempo, que no superen 3 años desde la ocurrencia del hecho / Número de investigaciones que se deben decidir en tiempo, que no superen 3 años desde la ocurrencia del hecho) *100</t>
  </si>
  <si>
    <t>Optimización del tiempo reglamentario de la investigación administrativa, mitigando el riesgo del fenomeno juridico de la caducidad.</t>
  </si>
  <si>
    <t>Control Transito</t>
  </si>
  <si>
    <t>OE-02. Fortalecer la promoción y prevención para contribuir al fomento de la legalidad, la seguridad y la inclusión social, orientadas a la protección de los usuarios y la vida</t>
  </si>
  <si>
    <t>Evaluación respuestas averiguaciones preliminaress de denuncias del año 2022</t>
  </si>
  <si>
    <r>
      <t xml:space="preserve">Optimizar el análisis de las respuestas a los requerimientos de información formulados en el año 2022, evaluando como mínimo el </t>
    </r>
    <r>
      <rPr>
        <b/>
        <sz val="12"/>
        <rFont val="Arial Narrow"/>
        <family val="2"/>
      </rPr>
      <t xml:space="preserve">70% </t>
    </r>
    <r>
      <rPr>
        <sz val="12"/>
        <rFont val="Arial Narrow"/>
        <family val="2"/>
      </rPr>
      <t>de las respuestas recibidas como consecuencia de la averiguación preliminar</t>
    </r>
  </si>
  <si>
    <t>(número de respuestas a averiguaciones preliminares de denuncias de 2022 evaluadas durante el trimestre de reporte / número de respuestas de averiguaciones preliminares de 2022 asignadas a la Dirección durante el trimestre anterior al periodo del reporte) *100</t>
  </si>
  <si>
    <t>Base de datos con la relación de averiguaciones preliminares de denuncias de 2022  evaluadas durante el trimestre de reporte</t>
  </si>
  <si>
    <r>
      <t xml:space="preserve">Evaluar como mínimo </t>
    </r>
    <r>
      <rPr>
        <sz val="12"/>
        <rFont val="Arial Narrow"/>
        <family val="2"/>
      </rPr>
      <t>el 70%</t>
    </r>
    <r>
      <rPr>
        <sz val="12"/>
        <color rgb="FFFF0000"/>
        <rFont val="Arial Narrow"/>
        <family val="2"/>
      </rPr>
      <t xml:space="preserve"> </t>
    </r>
    <r>
      <rPr>
        <sz val="12"/>
        <color rgb="FF000000"/>
        <rFont val="Arial Narrow"/>
        <family val="2"/>
      </rPr>
      <t>de las respuestas a averiguaciones preliminares de</t>
    </r>
    <r>
      <rPr>
        <b/>
        <sz val="12"/>
        <color rgb="FF000000"/>
        <rFont val="Arial Narrow"/>
        <family val="2"/>
      </rPr>
      <t xml:space="preserve"> </t>
    </r>
    <r>
      <rPr>
        <sz val="12"/>
        <color rgb="FF000000"/>
        <rFont val="Arial Narrow"/>
        <family val="2"/>
      </rPr>
      <t xml:space="preserve">denuncias del </t>
    </r>
    <r>
      <rPr>
        <sz val="12"/>
        <rFont val="Arial Narrow"/>
        <family val="2"/>
      </rPr>
      <t xml:space="preserve">año 2022, </t>
    </r>
    <r>
      <rPr>
        <sz val="12"/>
        <color rgb="FF000000"/>
        <rFont val="Arial Narrow"/>
        <family val="2"/>
      </rPr>
      <t>asignadas a la Dirección de Investigaciones de la Delegatura para la Protección de Usuarios del Sector Transporte durante el trimestre anterior al periodo del reporte.</t>
    </r>
  </si>
  <si>
    <t>Registro en la Base de datos "Evaluación de respuestas" actualizada, identificando el resultado de la evaluación realizada.</t>
  </si>
  <si>
    <t>Decisiones en primera instancia</t>
  </si>
  <si>
    <t>Medir los actos administrrativos generados en la investigación administrativa mitigando el riesgo de fenomeno jurídico de la caducidad en los trámites de primera instancia, y el silencio administrativo positivo en el recurso de reposición.</t>
  </si>
  <si>
    <t>(número de actos administrativos expedidos durante el trimestre / total de actos administrativos necesarios a expedir) *100</t>
  </si>
  <si>
    <t>Base de datos con la relación de los actos administrativos expedidos  la Dirección de Investigaciones</t>
  </si>
  <si>
    <r>
      <t xml:space="preserve">Expedir el 100% de los actos administrativos </t>
    </r>
    <r>
      <rPr>
        <i/>
        <sz val="12"/>
        <rFont val="Arial Narrow"/>
        <family val="2"/>
      </rPr>
      <t xml:space="preserve">en término </t>
    </r>
    <r>
      <rPr>
        <sz val="12"/>
        <rFont val="Arial Narrow"/>
        <family val="2"/>
      </rPr>
      <t xml:space="preserve"> en los procedimientos administrativos sancionatorios adelantados en la Dirección de Investigaciones de la Delegatura para la Protección de Usuarios del Sector Transporte.</t>
    </r>
  </si>
  <si>
    <t xml:space="preserve">Actos administratrivos expedidos </t>
  </si>
  <si>
    <t>Decisiones en segunda instancia</t>
  </si>
  <si>
    <t>Medir los actos administrativos de decisión del recurso de apelación para mitigar el riesgo del silencio administrativo positivo y la perdida de compentencia</t>
  </si>
  <si>
    <t>(número de actos administrativos expedidos durante el trimestre / total de actos administrativos necesarios a expedir en segunda instancia) *100</t>
  </si>
  <si>
    <t>Base de datos con la relación de los actos administrativos expedidos en segunda instancia</t>
  </si>
  <si>
    <r>
      <t>Expedir el 100% de los actos administrativos en término en los procedimientos administrativos sancionatorios en</t>
    </r>
    <r>
      <rPr>
        <b/>
        <sz val="12"/>
        <rFont val="Arial Narrow"/>
        <family val="2"/>
      </rPr>
      <t xml:space="preserve"> segunda instancia.</t>
    </r>
  </si>
  <si>
    <t>Actos administratrivos expedidos en segunda instancia en término</t>
  </si>
  <si>
    <t xml:space="preserve">Número de informes remitidos de PQRS de empresas identificadas  a la Dirección de Promoción &amp; Prevención de la Delegatura para la Protección de Usuarios del Sector Transporte </t>
  </si>
  <si>
    <t xml:space="preserve">Remitir informe a la Dirección de Promoción &amp; Prevención de la Delegatura para la Protección de Usuarios de Sector Transporte </t>
  </si>
  <si>
    <t>(Número de informes remitidos / Total de PQRDs analizadas en el periodo a evaluar)*100</t>
  </si>
  <si>
    <t xml:space="preserve"> PQRD por Orfeo y/o gestor documental </t>
  </si>
  <si>
    <t xml:space="preserve">Remirtir informe basado en las PQRS de las empresas identificadas a la Dirección de Promoción &amp; Prevención de la Delegatura para la Protección de Usuarios del Sector Transporte . </t>
  </si>
  <si>
    <t xml:space="preserve">Informes </t>
  </si>
  <si>
    <t>Control Proteccion Usuarios</t>
  </si>
  <si>
    <t>Porcentaje de evaluaciones en aspecto subjetivo realizadas a los vigilados de la Delegatura de Concesiones e Infraestructura DCI</t>
  </si>
  <si>
    <t>Medir el número de evaluaciones en aspecto subjetivo realizadas a los vigilados de Delegatura de Concesiones e Infraestructura DCI</t>
  </si>
  <si>
    <t>Plan de Acción de Promoción y Prevención - 2024</t>
  </si>
  <si>
    <t>Evaluar por lo menos el 60% de los vigilados de la Delegatura de Concesiones e Infraestructura en aspectos subjetivos
Total Vigilados aspectos subjetivos = 231
Meta 60% de vigilados = 139</t>
  </si>
  <si>
    <t xml:space="preserve">Seguimiento  al "Plan de Acción de Promoción y Prevención - 2024" </t>
  </si>
  <si>
    <t>I Trim</t>
  </si>
  <si>
    <t>II Trim</t>
  </si>
  <si>
    <t>III Trim</t>
  </si>
  <si>
    <t>IV Trim</t>
  </si>
  <si>
    <t>Requerir al 100% de los vigilados con reporte extemporáneos o inexistente  vigencia 2023 , de la información subjetiva (administrativa, societaria, contable y financiera) de la Delegatura de Concesiones e Infraestructura
Meta = Por demanda"</t>
  </si>
  <si>
    <t>I Sem</t>
  </si>
  <si>
    <t>Demanda</t>
  </si>
  <si>
    <t>II Sem</t>
  </si>
  <si>
    <t>Porcentaje de cobertura a los vigilados de Concesiones e Infraestructura</t>
  </si>
  <si>
    <t xml:space="preserve">Medir el número de vigilados de la DCI a los que se les realizaron actividades de supervisión con el fin de dar cubrimiento al 100% de vigilados  </t>
  </si>
  <si>
    <t xml:space="preserve">(Número de vigilados de concesiones e infraestructura  con acciones de supervisión / total  del universo de  vigilados   de la DCI) *100  </t>
  </si>
  <si>
    <t xml:space="preserve">Generar acciones de supervisión objetiva y subjetiva al 100% del universo vigilados.
Total Universo de Vigilados objetivos y subjetivos = 285 </t>
  </si>
  <si>
    <t>Seguimiento  al Plan de Acción de Promoción y Prevención - 2024</t>
  </si>
  <si>
    <r>
      <t xml:space="preserve">"Realizar actividades de autogestión al 100% de Concesiones carreteras con operación bajo la metodología del programa especial de sectores críticos de accidentalidad. </t>
    </r>
    <r>
      <rPr>
        <b/>
        <sz val="12"/>
        <color theme="1"/>
        <rFont val="Arial Narrow"/>
        <family val="2"/>
      </rPr>
      <t>PESCRI</t>
    </r>
    <r>
      <rPr>
        <sz val="12"/>
        <color theme="1"/>
        <rFont val="Arial Narrow"/>
        <family val="2"/>
      </rPr>
      <t xml:space="preserve">
Total Vigilados PESCRI = 48
Meta = 100% de vigilados = 48"</t>
    </r>
  </si>
  <si>
    <t>Porcentaje de vigilados con acciones de autogestión del programa especial de afectaciones y cierres PAFYCI</t>
  </si>
  <si>
    <t>Medir el número de vigilados a los que se les realizaron actividades de autogestión del programa especial de afectaciones y cierres PAFYCI</t>
  </si>
  <si>
    <t>(N°  de acciones de autogestión realizadas a vigilados del programa PAFYCI / N° Total de acciones de autogestión programadas a vigilados del programa de PAFYCI)*100</t>
  </si>
  <si>
    <t>"Realizar actividades de autogestión al 100% de vigilados bajo la metodología del programa especial de afectaciones y cierres. PAFYCI
Total vigilados PAFYCI = 166
Meta 100% de vigilados = 166"</t>
  </si>
  <si>
    <t xml:space="preserve">Porcentaje de vigilados con acciones de autogestión del programa especial SETA </t>
  </si>
  <si>
    <t>Medir el número de vigilados a los que se les realizaron actividades de autogestión del programa especial SETA</t>
  </si>
  <si>
    <t>(N° de acciones de autogestión realizadas a vigilados del programa SETA / N° Total de acciones de autogestión programadas a vigilados del programa de SETA)*100</t>
  </si>
  <si>
    <t>"Realizar actividades de autogestión como mínimo al 33% de vigilados bajo la metodología del programa SETA, para la mitigación de riesgos en las temporadas altas.
Total Vigilados SETA = 117
Meta 33% de vigilados = 39"</t>
  </si>
  <si>
    <t>Porcentaje de vigilados con actividades de autogestión del programa especial PECSO  para validación de normas de control al sobrepeso y estaciones de pesaje.</t>
  </si>
  <si>
    <t>Medir el número de vigilados con actividades de autogestión del programa especial PECSO  para validación de normas de control al sobrepeso y estaciones de pesaje.</t>
  </si>
  <si>
    <t>(N°  de acciones de autogestión realizadas a vigilados del programa PECSO / N° Total de acciones de autogestión programadas a vigilados del programa de PECSO)*100</t>
  </si>
  <si>
    <t>Realizar actividades de autogestión al 100% de estaciones de pesaje en carretera localizadas en el Territorio Nacional, bajo la metodología del programa PECSO, para validación de normas de control al sobrepeso
Total Estaciones de pesaje PECSO = 118
Meta 100% Estaciones de pesaje = 118</t>
  </si>
  <si>
    <t xml:space="preserve">Porcentaje de infraestructuras con actividades de autogestión del programa especial CONECTAR-TTE para la formalización de infraestructuras de transporte intermunicipal identificadas como homologables o habilitables a terminales de transporte </t>
  </si>
  <si>
    <t>Medir el número de  infraestructuras con actividades de autogestión del programa especial CONECTAR-TTE para la formalización de infraestructuras de transporte intermunicipal identificadas como homologables o habilitables a terminales de transporte</t>
  </si>
  <si>
    <t>(N°  de acciones de autogestión realizadas a infraestructuras del programa CONECTAR-TTE / N° Total de acciones de autogestión programadas a infraestructuras del programa de CONECTAR-TTE)*100</t>
  </si>
  <si>
    <t>Realizar actividades de autogestión al 100% de infraestructuras bajo la metodología del programa especial CONECTAR-TTE para la formalización de infraestructuras usadas para el embarque y desembarque de pasajeros de transporte intermunicipal  y aeródromos de servicio publico con desarrollo económico potencial a cargo de Entes Territoriales
Total Infraestructuras CONECTAR-TTE = 37
Meta 100% de Infraestructuras 37</t>
  </si>
  <si>
    <t>Porcentaje de vigilados con actividades de autogestión del programa especial CONECTAR-TE para la formalización admisnitrativa de aeródromos a cargo de entes territoriales</t>
  </si>
  <si>
    <t>Medir el número de   vigilados con actividades de autogestión del programa especial CONECTAR-TE para la formalización admisnitrativa de aeródromos a cargo de entes territoriales</t>
  </si>
  <si>
    <t>(N°  de acciones de autogestión realizadas a vigilados del programa de CONECTARTE /N° Total de acciones de autogestión programadas a vigilados del programa de CONECTARTE)*100</t>
  </si>
  <si>
    <t>Realizar actividades de autogestión al 100% de infraestructuras no formales  bajo la metodología del programa especial CONECTAR-TE para la formalización de infraestructuras areas de servicio publico con desarrollo económico potencial a cargo de Entes Territoriales
Meta 100% de Infraestructuras 95</t>
  </si>
  <si>
    <t>Porcentaje de operadores de peajes con actividades de autogestión del programa especial interoperabilidad para verificar la debida prestación del sevicion  de recaudo electrónico vehicular  IP/REV</t>
  </si>
  <si>
    <t>Medir  el numero de operadores de peajes con actividades de autogestión del programa especial interoperabilidad para verificar la debida prestación del sevicion  de recaudo electrónico vehicular  IP/REV</t>
  </si>
  <si>
    <t>(N°  de acciones de autogestión realizadas a operadores de peajes del programa interoperabilidad / N° Total de acciones de autogestión programadas a operadores de peajes del programa de interoperabilidad)*100</t>
  </si>
  <si>
    <t>Realizar actividades de autogestión al 100% de operadores de peajes bajo la metodología del programa especial interoperabilidad peajes IP, verificar la debida prestación del sevicion  de recaudo electrónico vehicular  IP/REV
Total Operadores de peajes = 50
Meta 100% de operadores de peajes = 50</t>
  </si>
  <si>
    <t>Porcentaje de empresas vigiladas en aspectos subjetivo con actividades de autogestión  obligadas a presentar el plan estratégico de seguridad PESV</t>
  </si>
  <si>
    <t>Medir el Numero de empresas vigiladas en aspectos subjetivo con actividades de autogestión  obligadas a presentar el plan estratégico de seguridad PESV</t>
  </si>
  <si>
    <t>(N°  de acciones de autogestión realizadas a empresas  vigiladas obligadas a implementar plan estratégico de seguridad vial PESV  / N° Total de acciones de autogestión programadas a empresas  vigiladas obligadas a implementar plan estratégico de seguridad vial PESV)*100</t>
  </si>
  <si>
    <t>Realizar actividades de autogestión al 100% de empresas vigiladas obligadas a implementar plan estratégico de seguridad vial PESV
Total Vigilados  = 241
Meta 100% empresas vigiladas 241</t>
  </si>
  <si>
    <t xml:space="preserve">Porcentaje de vigilados del modo terrestre que tengan implementado el indice de servicio en el marco del Modelo Estándar de Supervisión, con una calificación superior atres (3) </t>
  </si>
  <si>
    <t xml:space="preserve">Medir el número de vigilados de la DCI de modo terrestre  modalidad (terminales de Transporte) con calificación superior a tres (3) del índice de servicio en el marco del Modelo Estándar de Supervisión. </t>
  </si>
  <si>
    <t>(N° de  vigilados con calificacion superior a tres (3) de indice de l indice de servicio en el marco del Modelo Estándar de Supervisión.  / N° Total de vigilados del modo terrestre- terminales de transoirte)*100</t>
  </si>
  <si>
    <t xml:space="preserve">Promover que como mínimo  el  40% de los vigilados de la DCI  de modo terrestre modalidad (Terminales de Transporte, alcancen una calificación superior a tres (3) del  índice de servicio en el marco del Modelo Estándar de Supervisión  Vigilados del modo terrestre: 48.
</t>
  </si>
  <si>
    <t xml:space="preserve">Reporte de Índice de servicio terminales de transporte </t>
  </si>
  <si>
    <t>"Realizar inspecciones generales técnica operativa. como mínimo al 40% de los vigilados activos y que prestan el servicio de DCI en aspectos objetivos, 
Total Vigilados Aspectos Objetivos = 281
Meta 40% de vigilados = 113"</t>
  </si>
  <si>
    <t>Seguimiento al Plan de Acción de Promoción y Prevención - 2024</t>
  </si>
  <si>
    <t>"Realizar inspección generales en aspectos subjetivos (administrativas, societarias, contables y financieras) como mínimo al 20% de los vigilados de concesiones e infraestructura activos y que prestan el servicio
Total Vigilados Aspectos Subjetivos = 231
Meta 20% de vigilados = 47"</t>
  </si>
  <si>
    <t>Porcentaje de Infraestructuras de transporte identificadas con requisitos de cumplimiento bajo la ley 1618 del 2013 de accesibilidad e inclusión, para promover y evaluar su implementación bajo la modalidad del programa especial de accesibilidad e inclusión - PEACCI a los que se les realizo visitas de inspección.</t>
  </si>
  <si>
    <t>Medir el número de inspecciones realizadas a las Infraestructuras de transporte identificadas con requisitos de cumplimiento bajo la ley 1618 del 2013 de accesibilidad e inclusión, para promover y evaluar su implementación bajo la modalidad del programa especial de accesibilidad e inclusión – PEACCI.</t>
  </si>
  <si>
    <t>(N° Infraestructuras de transporte identificadas con requisitos de cumplimiento bajo la ley 1618 del 2013 de accesibilidad e inclusión, para promover y evaluar su implementación bajo la modalidad del programa especial de accesibilidad e inclusión - PEACCI a los que se les realizo visita de inspección / Total de Infraestructuras de transporte identificadas con requisitos de cumplimiento bajo la ley 1618 del 2013 de accesibilidad e inclusión, para promover y evaluar su implementación bajo la modalidad del programa especial de accesibilidad e inclusión - PEACCI * 100</t>
  </si>
  <si>
    <t>"Realizar visitas de inspección como mínimo el 15% de Infraestructuras de transporte identificadas con requisitos de cumplimiento bajo la ley 1618 del 2013 de accesibilidad e inclusión, para promover y evaluar su implementación. PEACCI
Total Infraestructuras PEACCI = 160
Meta 15% de vigilados = 24"</t>
  </si>
  <si>
    <t>Porcentaje de concesiones carreteras con operación bajo la metodología del programa especial de sectores críticos de siniestralidad - PESCRI  a los que se les realizo visitas de inspección.</t>
  </si>
  <si>
    <t xml:space="preserve">Medir el número de inspecciones realizadas a las concesiones carreteras con operación bajo la metodología del programa especial de sectores críticos de siniestralidad PESCRI. </t>
  </si>
  <si>
    <t>(N° concesiones carreteras con operación bajo la metodología del programa especial de sectores críticos de siniestralidad PESCRI a los que se les realizo visita de inspección / Total de concesiones carreteras con operación bajo la metodología del programa especial de sectores críticos de siniestralidad PESCRI * 100</t>
  </si>
  <si>
    <t>"Realizar visitas de inspección como mínimo el 10% de Concesiones carreteras con operación bajo la metodología del programa especial de sectores críticos de accidentalidad - PESCRI
Total Vigilados PESCRI = 48
Meta = 10% de vigilados = 5</t>
  </si>
  <si>
    <t xml:space="preserve">Porcentaje de vigilados bajo la metodología del programa especial Seguridad Operacional en Zonas Aledañas a las infraestructuras Aéreas  (SOZA) a los que se les realizo visitas de inspección </t>
  </si>
  <si>
    <t>Medir el número de inspecciones realizadas a los vigilados bajo la metodología del programa especial Seguridad Operacional en Zonas Aledañas a las infraestructuras Aéreas  (SOZA)</t>
  </si>
  <si>
    <t xml:space="preserve">(N° vigilados bajo la metodología del programa especial Seguridad Operacional en Zonas Aledañas a las infraestructuras Aéreas  (SOZA)  a los que se les realizo mesa de trabajo / Total de vigilados bajo la metodología del programa especial Seguridad Operacional en Zonas Aledañas a las infraestructuras Aéreas  (SOZA) * 100	</t>
  </si>
  <si>
    <t>Realizar visitas de inspección como mínimo al 10% de vigilados bajo la metodología del programa especial Seguridad Operacional en Zonas Aledañas a las infraestructuras Aéreas  (SOZA) 
Total vigilados SOZA = 100
Meta 10% de vigilados = 10</t>
  </si>
  <si>
    <t>Porcentaje de vigilados bajo la metodología del programa especial SETA, para la mitigación de riesgos en las temporadas altas a los que se les realizo visitas de inspección</t>
  </si>
  <si>
    <t>Medir el número de inspecciones realizadas a los vigilados bajo la metodología del programa especial SETA, para la mitigación de riesgos en las temporadas altas.</t>
  </si>
  <si>
    <t>(N° vigilados bajo la metodología del programa Especial SETA, para la mitigación de riesgos en las temporadas altas a los que se les realizo visita de inspección / Total de vigilados bajo la metodología del programa especial SETA, para la mitigación de riesgos en las temporadas altas* 100</t>
  </si>
  <si>
    <t>"Realizar vistas de inspección como mínimo el 33% de vigilados bajo la metodología del programa SETA, para la mitigación de riesgos en las temporadas altas.
Total Vigilados SETA = 117
Meta 33% de vigilados = 39 Inspecciones Iniciales
Meta 33% de vigilados = 39 Inspecciones de verificación"</t>
  </si>
  <si>
    <t>Porcentaje de estaciones de pesaje en carretera localizadas en el Territorio Nacional, bajo la metodología del programa especial PECSO, para validación de normas de control al sobrepeso a los que se les realizo visitas de inspección.</t>
  </si>
  <si>
    <t>Medir el número de inspecciones realizadas a las estaciones de pesaje en carretera localizadas en el Territorio Nacional, bajo la metodología del programa PECSO, para validación de normas de control al sobrepeso.</t>
  </si>
  <si>
    <t>(N° estaciones de pesaje en carretera localizadas en el Territorio Nacional, bajo la metodología del programa PECSO, para validación de normas de control al sobrepeso a los que se les realizo visita de inspección / Total de estaciones de pesaje en carretera localizadas en el Territorio Nacional, bajo la metodología del programa PECSO, para validación de normas de control al sobrepeso * 100</t>
  </si>
  <si>
    <t>"Realizar visitas de inspección como mínimo al 20% de estaciones de pesaje en carretera localizadas en el Territorio Nacional, bajo la metodología del programa PECSO, para validación de normas de control al sobrepeso
Total Estaciones de pesaje PECSO = 118
Meta 20% Estaciones de pesaje = 24"</t>
  </si>
  <si>
    <t>Porcentaje de vigilados bajo la metodología del programa SISI/PESV,  a los que se les realizo visitas de inspección</t>
  </si>
  <si>
    <t>Medir el número de inspecciones realizadas a los vigilados  bajo la metodología del programa SISI/PESV</t>
  </si>
  <si>
    <t>(N° vigilados bajo la metodología del programa SISI/PESV a los que se les realizo visita de inspección / Total de vigilados bajo la metodología del programa SISI/PESV)* 100</t>
  </si>
  <si>
    <t>"Realizar vistas de inspección como mínimo el 5% de vigilados bajo la metodología del programa SISI/PESV = 240
Meta 5% de vigilados = 12 Inspecciones</t>
  </si>
  <si>
    <t>Porcentaje de subsanación de los hallazgos identificados en los procesos de inspección objetiva y desarrollados en el año 2023</t>
  </si>
  <si>
    <t>Verificar la subsanación de mínimo el 30% de los hallazgos identificados en los procesos de inspección objetiva desarrollados en el año 2023</t>
  </si>
  <si>
    <t>(N° de hallazgos identificados en los procesos de inspección objetiva desarrollados en el año 2023 / Total hallazgos subsanados identificados en los procesos de inspección objetiva desarrollados en el año 2023)*100</t>
  </si>
  <si>
    <t>Plan de Acción de Promoción y Prevención - 2023 y 2024</t>
  </si>
  <si>
    <t>"Verificar la subsanación de mínimo el 30% de los hallazgos identificados en los procesos de inspección y vigilancia desarrollados en el año 2023
Total hallazgos identificados en el 2023: 7754
Meta 30%: 2326</t>
  </si>
  <si>
    <t xml:space="preserve">Reporte  de los hallazgos subsanados </t>
  </si>
  <si>
    <t>Inspección Concesiones</t>
  </si>
  <si>
    <t>Acciones de acompañamiento implementadas a las empresas de transporte a partir de la reclamación de los usuarios. ​</t>
  </si>
  <si>
    <t>Asistir a las empresas de transporte identificadas con base en el informe de PQRD remitido por la Dirección de Investigaciones para disminuir la reclamación por parte de los usuarios del sector. ​</t>
  </si>
  <si>
    <t>Eficiencia​</t>
  </si>
  <si>
    <t>Semestral​</t>
  </si>
  <si>
    <t>Porcentaje​</t>
  </si>
  <si>
    <t>(Número de acciones de acompañamiento realizadas durante el periodo / Total de PQRD s analizadas en el periodo a evaluar)*100​</t>
  </si>
  <si>
    <t>Los informes de PQRD remitidos por la Dirección de Investigaciones de Protección a Usuarios del Sector Transporte​</t>
  </si>
  <si>
    <t>Asistir como mínimo al 80% de las empresas identificadas en los  informes de PQRD remito por la Dirección de Investigaciones en cumplimiento al Plan de Trabajo establecido de la Delegatura para la Protección de usuarios del ST.​</t>
  </si>
  <si>
    <t>Informes de impacto​</t>
  </si>
  <si>
    <t>Efectividad en las visitas de inspección ejecutadas en resultado al monitoreo de las denuncias administrativas por región y de las actuaciones administrativas que se adelanten.​</t>
  </si>
  <si>
    <t>Ejecutar veintiséis (26) visitas de inspección a nivel nacional resultado del monitoreo de las denuncias administrativas por región y de las actuaciones administrativas que se adelanten.​</t>
  </si>
  <si>
    <t>Efectividad​</t>
  </si>
  <si>
    <t>trimestral​</t>
  </si>
  <si>
    <t>Unidad​</t>
  </si>
  <si>
    <t>Número de visitas ejecutadas del resultado del monitoreo de las denuncias administrativas por región  / número de visitas planeadas resultado del monitoreo de las denuncias administrativas por región​</t>
  </si>
  <si>
    <t>Denuncias asignadas a la Dirección de investigaciones de la Delegatura para la Protección a Usuarios del sector transporte clasificadas por región​</t>
  </si>
  <si>
    <t>Ejecutar veintiséis (26) visitas de inspección resultado del monitoreo de las denuncias administrativas a nivel nacional por regiones asignadas a la Dirección de Investigaciones de la Delegatura para la Protección a Usuarios del sector Transporte​</t>
  </si>
  <si>
    <t>Informe visita​</t>
  </si>
  <si>
    <t>4​</t>
  </si>
  <si>
    <t>​</t>
  </si>
  <si>
    <t>7​</t>
  </si>
  <si>
    <t>8​</t>
  </si>
  <si>
    <t>Porcentaje de implementación de las actividades planteadas en el Plan Institucional de Archivos - PINAR  para desarrollar en la vigencia 2024.</t>
  </si>
  <si>
    <t>Medir el porcentaje de implementación de las actividades planteadas en el Plan Institucional de Archivos - PINAR para desarrollar en la vigencia 2024.</t>
  </si>
  <si>
    <t>(Actividades desarrolladas / Actividades planteadas en el PINAR)*100</t>
  </si>
  <si>
    <t xml:space="preserve"> -Modelo para la Gestión de Documentos Electrónicos de Archivo
-Programa de Gestión Documental.
-Tablas de Retención Documental.
-Cuadro de Clasificación Documental 
-Inventario de Archivo Central</t>
  </si>
  <si>
    <t>Implementar  el 100% de las actividades planteadas para desarrollar en la vigencia 2024 del Plan Institucional de Archivos - PINAR</t>
  </si>
  <si>
    <t xml:space="preserve"> -Documentos precontractuales SGDEA.T3
-Programa de Documentos electrónicos de archivo.T3
-Tablas de Retención Documental actualizadas.T4
-Cuadro de Clasificación Documental actualizado.T4
-Informe analisis para la disposición final del Archivo Central.T4</t>
  </si>
  <si>
    <t>OE_03 Mejorar la capacidad institucional aumentando la cobertura territorial para contribuir a la consolidación de la paz y la protección de los usuarios.</t>
  </si>
  <si>
    <t xml:space="preserve">OE-01 . Implementar nuevas tecnologías con el fin de fortalecer los procesos de vigilancia, Inspección y Control – VIC como motor de cambio, para promover la confianza y el vínculo Estado-Ciudadanía.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</si>
</sst>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 #,##0;[Red]\-&quot;$&quot;\ #,##0"/>
    <numFmt numFmtId="43" formatCode="_-* #,##0.00_-;\-* #,##0.00_-;_-* &quot;-&quot;??_-;_-@_-"/>
    <numFmt numFmtId="164" formatCode="_(* #,##0.00_);_(* \(#,##0.00\);_(* &quot;-&quot;??_);_(@_)"/>
    <numFmt numFmtId="165" formatCode="_(* #,##0_);_(* \(#,##0\);_(* &quot;-&quot;??_);_(@_)"/>
  </numFmts>
  <fonts count="23" x14ac:knownFonts="1">
    <font>
      <sz val="11"/>
      <color theme="1"/>
      <name val="Calibri"/>
      <family val="2"/>
      <scheme val="minor"/>
    </font>
    <font>
      <sz val="11"/>
      <color theme="1"/>
      <name val="Calibri"/>
      <family val="2"/>
      <scheme val="minor"/>
    </font>
    <font>
      <sz val="10"/>
      <name val="Arial"/>
      <family val="2"/>
    </font>
    <font>
      <sz val="8"/>
      <name val="Calibri"/>
      <family val="2"/>
      <scheme val="minor"/>
    </font>
    <font>
      <sz val="12"/>
      <color theme="1"/>
      <name val="Arial Narrow"/>
      <family val="2"/>
    </font>
    <font>
      <b/>
      <sz val="12"/>
      <color theme="1"/>
      <name val="Arial Narrow"/>
      <family val="2"/>
    </font>
    <font>
      <b/>
      <sz val="12"/>
      <name val="Arial Narrow"/>
      <family val="2"/>
    </font>
    <font>
      <sz val="12"/>
      <name val="Arial Narrow"/>
      <family val="2"/>
    </font>
    <font>
      <sz val="12"/>
      <color rgb="FF000000"/>
      <name val="Arial Narrow"/>
      <family val="2"/>
    </font>
    <font>
      <sz val="11"/>
      <name val="Arial Narrow"/>
      <family val="2"/>
    </font>
    <font>
      <sz val="11"/>
      <color theme="1"/>
      <name val="Arial Narrow"/>
      <family val="2"/>
    </font>
    <font>
      <b/>
      <sz val="12"/>
      <color theme="0"/>
      <name val="Arial Narrow"/>
      <family val="2"/>
    </font>
    <font>
      <b/>
      <sz val="12"/>
      <color rgb="FF000000"/>
      <name val="Arial Narrow"/>
      <family val="2"/>
    </font>
    <font>
      <sz val="12"/>
      <color rgb="FFFF0000"/>
      <name val="Arial Narrow"/>
      <family val="2"/>
    </font>
    <font>
      <sz val="10"/>
      <color rgb="FF000000"/>
      <name val="Arial Narrow"/>
      <family val="2"/>
    </font>
    <font>
      <sz val="12"/>
      <color rgb="FF00B050"/>
      <name val="Arial Narrow"/>
      <family val="2"/>
    </font>
    <font>
      <sz val="10"/>
      <name val="Arial Narrow"/>
      <family val="2"/>
    </font>
    <font>
      <sz val="12"/>
      <color theme="1"/>
      <name val="Arial"/>
      <family val="2"/>
    </font>
    <font>
      <i/>
      <sz val="12"/>
      <color theme="1"/>
      <name val="Arial Narrow"/>
      <family val="2"/>
    </font>
    <font>
      <sz val="14"/>
      <color theme="1"/>
      <name val="Arial Narrow"/>
      <family val="2"/>
    </font>
    <font>
      <b/>
      <sz val="12"/>
      <color rgb="FFFF0000"/>
      <name val="Arial Narrow"/>
      <family val="2"/>
    </font>
    <font>
      <i/>
      <sz val="12"/>
      <name val="Arial Narrow"/>
      <family val="2"/>
    </font>
    <font>
      <b/>
      <sz val="12"/>
      <color rgb="FF006100"/>
      <name val="Arial Narrow"/>
      <family val="2"/>
    </font>
  </fonts>
  <fills count="13">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3"/>
        <bgColor indexed="64"/>
      </patternFill>
    </fill>
    <fill>
      <patternFill patternType="solid">
        <fgColor theme="4" tint="-0.499984740745262"/>
        <bgColor indexed="64"/>
      </patternFill>
    </fill>
    <fill>
      <patternFill patternType="solid">
        <fgColor rgb="FFC6EFCE"/>
        <bgColor rgb="FF000000"/>
      </patternFill>
    </fill>
  </fills>
  <borders count="1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6">
    <xf numFmtId="0" fontId="0" fillId="0" borderId="0"/>
    <xf numFmtId="9" fontId="1" fillId="0" borderId="0" applyFont="0" applyFill="0" applyBorder="0" applyAlignment="0" applyProtection="0"/>
    <xf numFmtId="0" fontId="2" fillId="0" borderId="0"/>
    <xf numFmtId="0" fontId="1" fillId="0" borderId="0"/>
    <xf numFmtId="164" fontId="1" fillId="0" borderId="0" applyFont="0" applyFill="0" applyBorder="0" applyAlignment="0" applyProtection="0"/>
    <xf numFmtId="43" fontId="1" fillId="0" borderId="0" applyFont="0" applyFill="0" applyBorder="0" applyAlignment="0" applyProtection="0"/>
  </cellStyleXfs>
  <cellXfs count="185">
    <xf numFmtId="0" fontId="0" fillId="0" borderId="0" xfId="0"/>
    <xf numFmtId="0" fontId="4" fillId="0" borderId="0" xfId="0" applyFont="1"/>
    <xf numFmtId="0" fontId="4" fillId="0" borderId="0" xfId="0" applyFont="1" applyAlignment="1">
      <alignment vertical="center"/>
    </xf>
    <xf numFmtId="0" fontId="6"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0" borderId="1" xfId="0" applyFont="1" applyBorder="1" applyAlignment="1">
      <alignment horizontal="center"/>
    </xf>
    <xf numFmtId="0" fontId="4" fillId="2" borderId="6" xfId="0" applyFont="1" applyFill="1" applyBorder="1" applyAlignment="1">
      <alignment vertical="center" wrapText="1"/>
    </xf>
    <xf numFmtId="0" fontId="4" fillId="2" borderId="1" xfId="0" applyFont="1" applyFill="1" applyBorder="1" applyAlignment="1">
      <alignment vertical="center" wrapText="1"/>
    </xf>
    <xf numFmtId="9" fontId="4" fillId="2" borderId="1" xfId="1" applyFont="1" applyFill="1" applyBorder="1" applyAlignment="1">
      <alignment vertical="center" wrapText="1"/>
    </xf>
    <xf numFmtId="9" fontId="4" fillId="2"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xf>
    <xf numFmtId="0" fontId="4" fillId="0" borderId="1" xfId="0" applyFont="1" applyBorder="1" applyAlignment="1">
      <alignment horizontal="justify" vertical="center" wrapText="1"/>
    </xf>
    <xf numFmtId="0" fontId="4" fillId="0" borderId="1" xfId="0" applyFont="1" applyBorder="1" applyAlignment="1">
      <alignment horizontal="center" vertical="center" wrapText="1"/>
    </xf>
    <xf numFmtId="165" fontId="4" fillId="2" borderId="1" xfId="4" applyNumberFormat="1" applyFont="1" applyFill="1" applyBorder="1" applyAlignment="1">
      <alignment horizontal="center" vertical="center" wrapText="1"/>
    </xf>
    <xf numFmtId="9" fontId="4" fillId="2" borderId="1" xfId="1" applyFont="1" applyFill="1" applyBorder="1" applyAlignment="1">
      <alignment horizontal="center" vertical="center" wrapText="1"/>
    </xf>
    <xf numFmtId="0" fontId="4" fillId="0" borderId="1" xfId="0" applyFont="1" applyBorder="1" applyAlignment="1">
      <alignment horizontal="left" vertical="center" wrapText="1"/>
    </xf>
    <xf numFmtId="0" fontId="4" fillId="0" borderId="10" xfId="0" applyFont="1" applyBorder="1" applyAlignment="1">
      <alignment vertical="center" wrapText="1"/>
    </xf>
    <xf numFmtId="0" fontId="7" fillId="0" borderId="0" xfId="0" applyFont="1"/>
    <xf numFmtId="0" fontId="8" fillId="4" borderId="1" xfId="0" applyFont="1" applyFill="1" applyBorder="1" applyAlignment="1">
      <alignment vertical="center" wrapText="1"/>
    </xf>
    <xf numFmtId="9" fontId="9" fillId="0" borderId="1" xfId="1" applyFont="1" applyFill="1" applyBorder="1" applyAlignment="1" applyProtection="1">
      <alignment vertical="center" wrapText="1"/>
    </xf>
    <xf numFmtId="9" fontId="5" fillId="2" borderId="1" xfId="1" applyFont="1" applyFill="1" applyBorder="1" applyAlignment="1" applyProtection="1">
      <alignment horizontal="center" vertical="center" wrapText="1"/>
    </xf>
    <xf numFmtId="0" fontId="4" fillId="2" borderId="1" xfId="0" applyFont="1" applyFill="1" applyBorder="1" applyAlignment="1" applyProtection="1">
      <alignment vertical="center" wrapText="1"/>
      <protection locked="0"/>
    </xf>
    <xf numFmtId="0" fontId="4" fillId="0" borderId="1" xfId="0" applyFont="1" applyBorder="1" applyAlignment="1" applyProtection="1">
      <alignment horizontal="left" vertical="center" wrapText="1"/>
      <protection locked="0"/>
    </xf>
    <xf numFmtId="0" fontId="5" fillId="0" borderId="1" xfId="0" applyFont="1" applyBorder="1" applyAlignment="1" applyProtection="1">
      <alignment vertical="top"/>
      <protection locked="0"/>
    </xf>
    <xf numFmtId="0" fontId="8" fillId="4" borderId="1" xfId="0" applyFont="1" applyFill="1" applyBorder="1" applyAlignment="1" applyProtection="1">
      <alignment vertical="center" wrapText="1"/>
      <protection locked="0"/>
    </xf>
    <xf numFmtId="0" fontId="4" fillId="0" borderId="0" xfId="0" applyFont="1" applyAlignment="1">
      <alignment horizontal="center"/>
    </xf>
    <xf numFmtId="9" fontId="4" fillId="0" borderId="1" xfId="0" applyNumberFormat="1" applyFont="1" applyBorder="1" applyAlignment="1">
      <alignment horizontal="center" vertical="center" wrapText="1"/>
    </xf>
    <xf numFmtId="9" fontId="4" fillId="0" borderId="1" xfId="0" applyNumberFormat="1" applyFont="1" applyBorder="1" applyAlignment="1">
      <alignment horizontal="center" vertical="center"/>
    </xf>
    <xf numFmtId="0" fontId="0" fillId="0" borderId="1" xfId="0" applyBorder="1"/>
    <xf numFmtId="0" fontId="10" fillId="0" borderId="1" xfId="0" applyFont="1" applyBorder="1" applyAlignment="1">
      <alignment horizontal="justify" vertical="center" wrapText="1"/>
    </xf>
    <xf numFmtId="0" fontId="4" fillId="0" borderId="1" xfId="0" applyFont="1" applyBorder="1" applyAlignment="1" applyProtection="1">
      <alignment horizontal="left" vertical="top" wrapText="1"/>
      <protection locked="0"/>
    </xf>
    <xf numFmtId="0" fontId="6" fillId="5"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1" xfId="0" applyFont="1" applyFill="1" applyBorder="1" applyAlignment="1" applyProtection="1">
      <alignment horizontal="center" vertical="center"/>
      <protection locked="0"/>
    </xf>
    <xf numFmtId="0" fontId="12" fillId="4" borderId="1" xfId="0" applyFont="1" applyFill="1" applyBorder="1" applyAlignment="1">
      <alignment vertical="center" wrapText="1"/>
    </xf>
    <xf numFmtId="0" fontId="9" fillId="2" borderId="1" xfId="0" applyFont="1" applyFill="1" applyBorder="1" applyAlignment="1">
      <alignment vertical="center" wrapText="1"/>
    </xf>
    <xf numFmtId="0" fontId="4" fillId="2" borderId="6" xfId="0" applyFont="1" applyFill="1" applyBorder="1" applyAlignment="1">
      <alignment horizontal="center" vertical="center" wrapText="1"/>
    </xf>
    <xf numFmtId="0" fontId="7" fillId="2" borderId="6" xfId="0" applyFont="1" applyFill="1" applyBorder="1" applyAlignment="1" applyProtection="1">
      <alignment vertical="center" wrapText="1"/>
      <protection locked="0"/>
    </xf>
    <xf numFmtId="1" fontId="5" fillId="2" borderId="1" xfId="1" applyNumberFormat="1" applyFont="1" applyFill="1" applyBorder="1" applyAlignment="1" applyProtection="1">
      <alignment horizontal="center" vertical="center" wrapText="1"/>
    </xf>
    <xf numFmtId="1" fontId="4" fillId="2" borderId="1" xfId="0" applyNumberFormat="1" applyFont="1" applyFill="1" applyBorder="1" applyAlignment="1">
      <alignment horizontal="center" vertical="center" wrapText="1"/>
    </xf>
    <xf numFmtId="2" fontId="4" fillId="2" borderId="1" xfId="0" applyNumberFormat="1" applyFont="1" applyFill="1" applyBorder="1" applyAlignment="1">
      <alignment horizontal="center" vertical="center"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10" fillId="0" borderId="8" xfId="0" applyFont="1" applyBorder="1" applyAlignment="1">
      <alignment horizontal="justify" vertical="center" wrapText="1"/>
    </xf>
    <xf numFmtId="0" fontId="10" fillId="0" borderId="12" xfId="0" applyFont="1" applyBorder="1" applyAlignment="1">
      <alignment horizontal="justify" vertical="center" wrapText="1"/>
    </xf>
    <xf numFmtId="0" fontId="4" fillId="8" borderId="1" xfId="0" applyFont="1" applyFill="1" applyBorder="1" applyAlignment="1">
      <alignment vertical="center" wrapText="1"/>
    </xf>
    <xf numFmtId="9" fontId="5" fillId="9" borderId="1" xfId="1" applyFont="1" applyFill="1" applyBorder="1" applyAlignment="1" applyProtection="1">
      <alignment vertical="center" wrapText="1"/>
    </xf>
    <xf numFmtId="0" fontId="5" fillId="9" borderId="1" xfId="0" applyFont="1" applyFill="1" applyBorder="1" applyAlignment="1">
      <alignment vertical="center" wrapText="1"/>
    </xf>
    <xf numFmtId="0" fontId="4" fillId="0" borderId="1" xfId="0" applyFont="1" applyBorder="1" applyAlignment="1">
      <alignment vertical="center" wrapText="1"/>
    </xf>
    <xf numFmtId="0" fontId="7" fillId="2" borderId="6" xfId="0" applyFont="1" applyFill="1" applyBorder="1" applyAlignment="1">
      <alignment vertical="center" wrapText="1"/>
    </xf>
    <xf numFmtId="1" fontId="4" fillId="2" borderId="1" xfId="0" applyNumberFormat="1" applyFont="1" applyFill="1" applyBorder="1" applyAlignment="1">
      <alignment vertical="center" wrapText="1"/>
    </xf>
    <xf numFmtId="9" fontId="5" fillId="2" borderId="6" xfId="1" applyFont="1" applyFill="1" applyBorder="1" applyAlignment="1" applyProtection="1">
      <alignment horizontal="center" vertical="center" wrapText="1"/>
    </xf>
    <xf numFmtId="0" fontId="7" fillId="2" borderId="6" xfId="0" applyFont="1" applyFill="1" applyBorder="1" applyAlignment="1" applyProtection="1">
      <alignment vertical="center"/>
      <protection locked="0"/>
    </xf>
    <xf numFmtId="0" fontId="4" fillId="0" borderId="1" xfId="0" applyFont="1" applyBorder="1" applyAlignment="1" applyProtection="1">
      <alignment vertical="center" wrapText="1"/>
      <protection locked="0"/>
    </xf>
    <xf numFmtId="0" fontId="5" fillId="2" borderId="1" xfId="1" applyNumberFormat="1" applyFont="1" applyFill="1" applyBorder="1" applyAlignment="1" applyProtection="1">
      <alignment horizontal="center" vertical="center" wrapText="1"/>
    </xf>
    <xf numFmtId="9" fontId="9" fillId="0" borderId="1" xfId="1"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protection locked="0"/>
    </xf>
    <xf numFmtId="9" fontId="4" fillId="0" borderId="1" xfId="0" applyNumberFormat="1" applyFont="1" applyBorder="1" applyAlignment="1">
      <alignment vertical="center" wrapText="1"/>
    </xf>
    <xf numFmtId="9" fontId="4" fillId="0" borderId="1" xfId="0" applyNumberFormat="1" applyFont="1" applyBorder="1" applyAlignment="1">
      <alignment vertical="center"/>
    </xf>
    <xf numFmtId="0" fontId="5" fillId="9" borderId="1" xfId="0" applyFont="1" applyFill="1" applyBorder="1" applyAlignment="1">
      <alignment horizontal="center" vertical="center" wrapText="1"/>
    </xf>
    <xf numFmtId="9" fontId="5" fillId="2" borderId="1" xfId="1" applyFont="1" applyFill="1" applyBorder="1" applyAlignment="1">
      <alignment horizontal="center" vertical="center" wrapText="1"/>
    </xf>
    <xf numFmtId="9" fontId="5" fillId="9" borderId="1" xfId="0" applyNumberFormat="1" applyFont="1" applyFill="1" applyBorder="1" applyAlignment="1">
      <alignment vertical="center" wrapText="1"/>
    </xf>
    <xf numFmtId="0" fontId="4" fillId="2" borderId="6" xfId="0" applyFont="1" applyFill="1" applyBorder="1" applyAlignment="1">
      <alignment horizontal="left" vertical="center" wrapText="1"/>
    </xf>
    <xf numFmtId="0" fontId="4" fillId="0" borderId="1" xfId="0" applyFont="1" applyBorder="1"/>
    <xf numFmtId="0" fontId="4" fillId="2" borderId="1" xfId="0" applyFont="1" applyFill="1" applyBorder="1" applyAlignment="1">
      <alignment horizontal="right" vertical="center" wrapText="1"/>
    </xf>
    <xf numFmtId="0" fontId="5" fillId="2" borderId="6" xfId="0" applyFont="1" applyFill="1" applyBorder="1" applyAlignment="1">
      <alignment vertical="center" wrapText="1"/>
    </xf>
    <xf numFmtId="9" fontId="5" fillId="9" borderId="1" xfId="1" applyFont="1" applyFill="1" applyBorder="1" applyAlignment="1">
      <alignment vertical="center" wrapText="1"/>
    </xf>
    <xf numFmtId="0" fontId="5" fillId="0" borderId="1" xfId="0" applyFont="1" applyBorder="1" applyAlignment="1">
      <alignment vertical="top"/>
    </xf>
    <xf numFmtId="0" fontId="4" fillId="2" borderId="1" xfId="0" applyFont="1" applyFill="1" applyBorder="1" applyAlignment="1">
      <alignment horizontal="left" vertical="center" wrapText="1"/>
    </xf>
    <xf numFmtId="0" fontId="4" fillId="8" borderId="1" xfId="0" applyFont="1" applyFill="1" applyBorder="1" applyAlignment="1">
      <alignment horizontal="right" vertical="center" wrapText="1"/>
    </xf>
    <xf numFmtId="0" fontId="4" fillId="2" borderId="6" xfId="0" applyFont="1" applyFill="1" applyBorder="1" applyAlignment="1">
      <alignment horizontal="right" vertical="center" wrapText="1"/>
    </xf>
    <xf numFmtId="0" fontId="4" fillId="0" borderId="6" xfId="0" applyFont="1" applyBorder="1" applyAlignment="1">
      <alignment horizontal="right" vertical="center" wrapText="1"/>
    </xf>
    <xf numFmtId="9" fontId="4" fillId="2" borderId="6" xfId="1" applyFont="1" applyFill="1" applyBorder="1" applyAlignment="1">
      <alignment horizontal="center" vertical="center" wrapText="1"/>
    </xf>
    <xf numFmtId="0" fontId="5" fillId="0" borderId="1" xfId="0" applyFont="1" applyBorder="1" applyAlignment="1">
      <alignment vertical="top" wrapText="1"/>
    </xf>
    <xf numFmtId="9" fontId="4" fillId="2" borderId="6" xfId="1" applyFont="1" applyFill="1" applyBorder="1" applyAlignment="1">
      <alignment vertical="center" wrapText="1"/>
    </xf>
    <xf numFmtId="0" fontId="4" fillId="0" borderId="1" xfId="0" applyFont="1" applyBorder="1" applyAlignment="1">
      <alignment wrapText="1"/>
    </xf>
    <xf numFmtId="0" fontId="7" fillId="2" borderId="6"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11" fillId="11" borderId="6"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2" borderId="1" xfId="0" applyFont="1" applyFill="1" applyBorder="1" applyAlignment="1">
      <alignment horizontal="justify" vertical="center" wrapText="1"/>
    </xf>
    <xf numFmtId="0" fontId="11" fillId="11" borderId="5" xfId="0" applyFont="1" applyFill="1" applyBorder="1" applyAlignment="1">
      <alignment horizontal="center" vertical="center" wrapText="1"/>
    </xf>
    <xf numFmtId="0" fontId="11" fillId="11" borderId="7" xfId="0" applyFont="1" applyFill="1" applyBorder="1" applyAlignment="1">
      <alignment horizontal="center" vertical="center" wrapText="1"/>
    </xf>
    <xf numFmtId="0" fontId="4" fillId="2" borderId="6" xfId="0" applyFont="1" applyFill="1" applyBorder="1" applyAlignment="1">
      <alignment horizontal="justify" vertical="center" wrapText="1"/>
    </xf>
    <xf numFmtId="0" fontId="4" fillId="2" borderId="5" xfId="0" applyFont="1" applyFill="1" applyBorder="1" applyAlignment="1">
      <alignment horizontal="justify" vertical="center" wrapText="1"/>
    </xf>
    <xf numFmtId="0" fontId="4" fillId="2" borderId="7" xfId="0" applyFont="1" applyFill="1" applyBorder="1" applyAlignment="1">
      <alignment horizontal="justify" vertical="center" wrapText="1"/>
    </xf>
    <xf numFmtId="0" fontId="4" fillId="0" borderId="1" xfId="0" applyFont="1" applyBorder="1" applyAlignment="1">
      <alignment horizontal="justify" vertical="center" wrapText="1"/>
    </xf>
    <xf numFmtId="0" fontId="7" fillId="2" borderId="1" xfId="0" applyFont="1" applyFill="1" applyBorder="1" applyAlignment="1">
      <alignment horizontal="justify" vertical="center" wrapText="1"/>
    </xf>
    <xf numFmtId="0" fontId="11" fillId="11"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11" fillId="10" borderId="6" xfId="0" applyFont="1" applyFill="1" applyBorder="1" applyAlignment="1">
      <alignment horizontal="center" vertical="center" wrapText="1"/>
    </xf>
    <xf numFmtId="0" fontId="11" fillId="10" borderId="5" xfId="0" applyFont="1" applyFill="1" applyBorder="1" applyAlignment="1">
      <alignment horizontal="center" vertical="center" wrapText="1"/>
    </xf>
    <xf numFmtId="0" fontId="11" fillId="10" borderId="7" xfId="0" applyFont="1" applyFill="1" applyBorder="1" applyAlignment="1">
      <alignment horizontal="center" vertical="center" wrapText="1"/>
    </xf>
    <xf numFmtId="0" fontId="7" fillId="0" borderId="6" xfId="0" applyFont="1" applyBorder="1" applyAlignment="1">
      <alignment horizontal="left" vertical="center" wrapText="1"/>
    </xf>
    <xf numFmtId="0" fontId="7" fillId="0" borderId="5" xfId="0" applyFont="1" applyBorder="1" applyAlignment="1">
      <alignment horizontal="left" vertical="center" wrapText="1"/>
    </xf>
    <xf numFmtId="0" fontId="7" fillId="0" borderId="7" xfId="0" applyFont="1" applyBorder="1" applyAlignment="1">
      <alignment horizontal="left" vertical="center" wrapText="1"/>
    </xf>
    <xf numFmtId="0" fontId="11" fillId="10" borderId="1" xfId="0" applyFont="1" applyFill="1" applyBorder="1" applyAlignment="1">
      <alignment horizontal="center" vertical="center" wrapText="1"/>
    </xf>
    <xf numFmtId="0" fontId="4" fillId="2" borderId="3" xfId="0" applyFont="1" applyFill="1" applyBorder="1" applyAlignment="1">
      <alignment horizontal="justify" vertical="center" wrapText="1"/>
    </xf>
    <xf numFmtId="0" fontId="4" fillId="0" borderId="6" xfId="0" applyFont="1" applyBorder="1" applyAlignment="1">
      <alignment horizontal="justify" vertical="center" wrapText="1"/>
    </xf>
    <xf numFmtId="0" fontId="4" fillId="0" borderId="5" xfId="0" applyFont="1" applyBorder="1" applyAlignment="1">
      <alignment horizontal="justify" vertical="center" wrapTex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4" fillId="0" borderId="7" xfId="0" applyFont="1" applyBorder="1" applyAlignment="1">
      <alignment horizontal="justify" vertical="center" wrapText="1"/>
    </xf>
    <xf numFmtId="0" fontId="7" fillId="2" borderId="6" xfId="0" applyFont="1" applyFill="1" applyBorder="1" applyAlignment="1">
      <alignment horizontal="justify" vertical="center" wrapText="1"/>
    </xf>
    <xf numFmtId="0" fontId="7" fillId="2" borderId="5" xfId="0" applyFont="1" applyFill="1" applyBorder="1" applyAlignment="1">
      <alignment horizontal="justify" vertical="center" wrapText="1"/>
    </xf>
    <xf numFmtId="0" fontId="7" fillId="2" borderId="7" xfId="0" applyFont="1" applyFill="1" applyBorder="1" applyAlignment="1">
      <alignment horizontal="justify"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7" xfId="0" applyFont="1" applyBorder="1" applyAlignment="1">
      <alignment horizontal="left" vertical="center" wrapText="1"/>
    </xf>
    <xf numFmtId="0" fontId="11" fillId="7" borderId="6" xfId="0" applyFont="1" applyFill="1" applyBorder="1" applyAlignment="1">
      <alignment horizontal="center" vertical="center" wrapText="1"/>
    </xf>
    <xf numFmtId="0" fontId="11" fillId="7" borderId="5"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8" fillId="4" borderId="6" xfId="0" applyFont="1" applyFill="1" applyBorder="1" applyAlignment="1">
      <alignment horizontal="justify" vertical="center" wrapText="1"/>
    </xf>
    <xf numFmtId="0" fontId="8" fillId="4" borderId="5" xfId="0" applyFont="1" applyFill="1" applyBorder="1" applyAlignment="1">
      <alignment horizontal="justify" vertical="center" wrapText="1"/>
    </xf>
    <xf numFmtId="0" fontId="8" fillId="4" borderId="7" xfId="0" applyFont="1" applyFill="1" applyBorder="1" applyAlignment="1">
      <alignment horizontal="justify" vertical="center" wrapText="1"/>
    </xf>
    <xf numFmtId="0" fontId="4" fillId="0" borderId="0" xfId="0" applyFont="1" applyAlignment="1">
      <alignment horizontal="center"/>
    </xf>
    <xf numFmtId="0" fontId="4" fillId="0" borderId="4" xfId="0" applyFont="1" applyBorder="1" applyAlignment="1">
      <alignment horizontal="center"/>
    </xf>
    <xf numFmtId="9" fontId="4" fillId="0" borderId="1" xfId="0" applyNumberFormat="1" applyFont="1" applyBorder="1" applyAlignment="1">
      <alignment horizontal="center" vertical="center" wrapText="1"/>
    </xf>
    <xf numFmtId="9" fontId="4" fillId="0" borderId="1" xfId="0" applyNumberFormat="1" applyFont="1" applyBorder="1" applyAlignment="1">
      <alignment horizontal="center" vertical="center"/>
    </xf>
    <xf numFmtId="0" fontId="4" fillId="2" borderId="1" xfId="0" applyFont="1" applyFill="1" applyBorder="1" applyAlignment="1">
      <alignment horizontal="justify" vertical="top" wrapText="1"/>
    </xf>
    <xf numFmtId="0" fontId="7" fillId="2" borderId="1" xfId="0" applyFont="1" applyFill="1" applyBorder="1" applyAlignment="1">
      <alignment horizontal="justify" vertical="top" wrapText="1"/>
    </xf>
    <xf numFmtId="0" fontId="7" fillId="0" borderId="6" xfId="0" applyFont="1" applyBorder="1" applyAlignment="1">
      <alignment horizontal="justify" vertical="center" wrapText="1"/>
    </xf>
    <xf numFmtId="0" fontId="7" fillId="0" borderId="5" xfId="0" applyFont="1" applyBorder="1" applyAlignment="1">
      <alignment horizontal="justify" vertical="center" wrapText="1"/>
    </xf>
    <xf numFmtId="0" fontId="7" fillId="0" borderId="7" xfId="0" applyFont="1" applyBorder="1" applyAlignment="1">
      <alignment horizontal="justify" vertical="center" wrapText="1"/>
    </xf>
    <xf numFmtId="0" fontId="4" fillId="2" borderId="14" xfId="0" applyFont="1" applyFill="1" applyBorder="1" applyAlignment="1">
      <alignment horizontal="justify" vertical="center" wrapText="1"/>
    </xf>
    <xf numFmtId="0" fontId="4" fillId="2" borderId="15" xfId="0" applyFont="1" applyFill="1" applyBorder="1" applyAlignment="1">
      <alignment horizontal="justify" vertical="center" wrapText="1"/>
    </xf>
    <xf numFmtId="0" fontId="8" fillId="2" borderId="14" xfId="0" applyFont="1" applyFill="1" applyBorder="1" applyAlignment="1">
      <alignment horizontal="justify" vertical="center" wrapText="1"/>
    </xf>
    <xf numFmtId="0" fontId="15" fillId="2" borderId="1" xfId="0" applyFont="1" applyFill="1" applyBorder="1" applyAlignment="1">
      <alignment horizontal="center" vertical="center" wrapText="1"/>
    </xf>
    <xf numFmtId="0" fontId="7" fillId="0" borderId="1" xfId="0" applyFont="1" applyBorder="1" applyAlignment="1">
      <alignment horizontal="justify" vertical="center" wrapText="1"/>
    </xf>
    <xf numFmtId="0" fontId="14" fillId="4" borderId="1" xfId="0" applyFont="1" applyFill="1" applyBorder="1" applyAlignment="1">
      <alignment horizontal="center" vertical="center" wrapText="1"/>
    </xf>
    <xf numFmtId="0" fontId="16" fillId="4" borderId="1" xfId="0" applyFont="1" applyFill="1" applyBorder="1" applyAlignment="1">
      <alignment horizontal="justify" vertical="center" wrapText="1"/>
    </xf>
    <xf numFmtId="0" fontId="7" fillId="2" borderId="1" xfId="0"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7" xfId="0" applyFont="1" applyFill="1" applyBorder="1" applyAlignment="1">
      <alignment horizontal="left" vertical="center" wrapText="1"/>
    </xf>
    <xf numFmtId="0" fontId="10" fillId="2" borderId="6"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3" fillId="0" borderId="5" xfId="0" applyFont="1" applyBorder="1" applyAlignment="1">
      <alignment horizontal="justify" vertical="center" wrapText="1"/>
    </xf>
    <xf numFmtId="0" fontId="13" fillId="2" borderId="6" xfId="0" applyFont="1" applyFill="1" applyBorder="1" applyAlignment="1">
      <alignment horizontal="center" vertical="center" wrapText="1"/>
    </xf>
    <xf numFmtId="0" fontId="13" fillId="2" borderId="1" xfId="0" applyFont="1" applyFill="1" applyBorder="1" applyAlignment="1">
      <alignment horizontal="justify" vertical="center" wrapText="1"/>
    </xf>
    <xf numFmtId="0" fontId="13" fillId="2" borderId="5" xfId="0" applyFont="1" applyFill="1" applyBorder="1" applyAlignment="1">
      <alignment horizontal="justify" vertical="center" wrapText="1"/>
    </xf>
    <xf numFmtId="0" fontId="4" fillId="2" borderId="6"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2" borderId="7" xfId="0" applyFont="1" applyFill="1" applyBorder="1" applyAlignment="1">
      <alignment horizontal="left" vertical="center" wrapText="1"/>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4" borderId="6" xfId="0" applyFont="1" applyFill="1" applyBorder="1" applyAlignment="1">
      <alignment horizontal="justify" vertical="center" wrapText="1"/>
    </xf>
    <xf numFmtId="0" fontId="7" fillId="4" borderId="5" xfId="0" applyFont="1" applyFill="1" applyBorder="1" applyAlignment="1">
      <alignment horizontal="justify" vertical="center" wrapText="1"/>
    </xf>
    <xf numFmtId="0" fontId="7" fillId="4" borderId="7" xfId="0" applyFont="1" applyFill="1" applyBorder="1" applyAlignment="1">
      <alignment horizontal="justify" vertical="center" wrapText="1"/>
    </xf>
    <xf numFmtId="11" fontId="7" fillId="0" borderId="6" xfId="0" applyNumberFormat="1" applyFont="1" applyBorder="1" applyAlignment="1">
      <alignment horizontal="left" vertical="center" wrapText="1"/>
    </xf>
    <xf numFmtId="0" fontId="5" fillId="3" borderId="1" xfId="0" applyFont="1" applyFill="1" applyBorder="1" applyAlignment="1">
      <alignment horizontal="center" vertical="center" wrapText="1"/>
    </xf>
    <xf numFmtId="0" fontId="6" fillId="3" borderId="3" xfId="0" applyFont="1" applyFill="1" applyBorder="1" applyAlignment="1">
      <alignment horizontal="center" vertical="center"/>
    </xf>
    <xf numFmtId="0" fontId="6" fillId="3" borderId="2" xfId="0" applyFont="1" applyFill="1" applyBorder="1" applyAlignment="1">
      <alignment horizontal="center" vertical="center"/>
    </xf>
    <xf numFmtId="0" fontId="4" fillId="2" borderId="1" xfId="0" applyFont="1" applyFill="1" applyBorder="1" applyAlignment="1">
      <alignment horizontal="left" vertical="center"/>
    </xf>
    <xf numFmtId="0" fontId="4" fillId="0" borderId="1" xfId="0" applyFont="1" applyBorder="1" applyAlignment="1">
      <alignment horizontal="center"/>
    </xf>
    <xf numFmtId="9" fontId="4" fillId="0" borderId="8" xfId="0" applyNumberFormat="1" applyFont="1" applyBorder="1" applyAlignment="1">
      <alignment horizontal="center"/>
    </xf>
    <xf numFmtId="0" fontId="4" fillId="0" borderId="9" xfId="0" applyFont="1" applyBorder="1" applyAlignment="1">
      <alignment horizontal="center"/>
    </xf>
    <xf numFmtId="0" fontId="4" fillId="0" borderId="8" xfId="0" applyFont="1" applyBorder="1" applyAlignment="1">
      <alignment horizontal="center"/>
    </xf>
    <xf numFmtId="0" fontId="4" fillId="0" borderId="10"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13" xfId="0" applyFont="1" applyBorder="1" applyAlignment="1">
      <alignment horizontal="center"/>
    </xf>
    <xf numFmtId="0" fontId="6" fillId="3" borderId="6"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22" fillId="12" borderId="1" xfId="0" applyFont="1" applyFill="1" applyBorder="1" applyAlignment="1">
      <alignment horizontal="center" vertical="center" wrapText="1"/>
    </xf>
    <xf numFmtId="0" fontId="17" fillId="2" borderId="6" xfId="0" applyFont="1" applyFill="1" applyBorder="1" applyAlignment="1" applyProtection="1">
      <alignment vertical="center" wrapText="1"/>
      <protection locked="0"/>
    </xf>
    <xf numFmtId="4" fontId="8" fillId="4" borderId="1" xfId="0" applyNumberFormat="1" applyFont="1" applyFill="1" applyBorder="1" applyAlignment="1">
      <alignment horizontal="right" vertical="center" wrapText="1"/>
    </xf>
    <xf numFmtId="6" fontId="8" fillId="4" borderId="1" xfId="0" applyNumberFormat="1" applyFont="1" applyFill="1" applyBorder="1" applyAlignment="1">
      <alignment horizontal="center" vertical="center" wrapText="1"/>
    </xf>
  </cellXfs>
  <cellStyles count="6">
    <cellStyle name="Millares" xfId="4" builtinId="3"/>
    <cellStyle name="Millares 2" xfId="5" xr:uid="{00000000-0005-0000-0000-000001000000}"/>
    <cellStyle name="Normal" xfId="0" builtinId="0"/>
    <cellStyle name="Normal 3 2" xfId="2" xr:uid="{00000000-0005-0000-0000-000003000000}"/>
    <cellStyle name="Normal 5" xfId="3" xr:uid="{00000000-0005-0000-0000-000004000000}"/>
    <cellStyle name="Porcentaje" xfId="1" builtinId="5"/>
  </cellStyles>
  <dxfs count="1035">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gradientFill degree="90">
          <stop position="0">
            <color theme="0"/>
          </stop>
          <stop position="1">
            <color rgb="FF92D050"/>
          </stop>
        </gradientFill>
      </fill>
    </dxf>
    <dxf>
      <fill>
        <gradientFill degree="90">
          <stop position="0">
            <color theme="0"/>
          </stop>
          <stop position="1">
            <color rgb="FF92D050"/>
          </stop>
        </gradient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Resultados FURAG 2020 vs 2019</a:t>
            </a:r>
          </a:p>
        </c:rich>
      </c:tx>
      <c:overlay val="0"/>
      <c:spPr>
        <a:noFill/>
        <a:ln>
          <a:noFill/>
        </a:ln>
        <a:effectLst/>
      </c:spPr>
    </c:title>
    <c:autoTitleDeleted val="0"/>
    <c:plotArea>
      <c:layout/>
      <c:barChart>
        <c:barDir val="col"/>
        <c:grouping val="clustered"/>
        <c:varyColors val="0"/>
        <c:ser>
          <c:idx val="0"/>
          <c:order val="0"/>
          <c:tx>
            <c:strRef>
              <c:f>Ejemplo!$K$7</c:f>
              <c:strCache>
                <c:ptCount val="1"/>
                <c:pt idx="0">
                  <c:v>Resultado </c:v>
                </c:pt>
              </c:strCache>
            </c:strRef>
          </c:tx>
          <c:spPr>
            <a:solidFill>
              <a:schemeClr val="accent1"/>
            </a:solidFill>
            <a:ln>
              <a:noFill/>
            </a:ln>
            <a:effectLst/>
          </c:spPr>
          <c:invertIfNegative val="0"/>
          <c:cat>
            <c:strRef>
              <c:f>Ejemplo!$H$8</c:f>
              <c:strCache>
                <c:ptCount val="1"/>
                <c:pt idx="0">
                  <c:v>Año</c:v>
                </c:pt>
              </c:strCache>
            </c:strRef>
          </c:cat>
          <c:val>
            <c:numRef>
              <c:f>Ejemplo!$K$8</c:f>
              <c:numCache>
                <c:formatCode>_(* #,##0_);_(* \(#,##0\);_(* "-"??_);_(@_)</c:formatCode>
                <c:ptCount val="1"/>
                <c:pt idx="0">
                  <c:v>9.2000000000000028</c:v>
                </c:pt>
              </c:numCache>
            </c:numRef>
          </c:val>
          <c:extLst>
            <c:ext xmlns:c16="http://schemas.microsoft.com/office/drawing/2014/chart" uri="{C3380CC4-5D6E-409C-BE32-E72D297353CC}">
              <c16:uniqueId val="{00000000-A323-41DA-BA2E-37C15E037284}"/>
            </c:ext>
          </c:extLst>
        </c:ser>
        <c:ser>
          <c:idx val="1"/>
          <c:order val="1"/>
          <c:tx>
            <c:strRef>
              <c:f>Ejemplo!$L$7</c:f>
              <c:strCache>
                <c:ptCount val="1"/>
                <c:pt idx="0">
                  <c:v>Meta </c:v>
                </c:pt>
              </c:strCache>
            </c:strRef>
          </c:tx>
          <c:spPr>
            <a:solidFill>
              <a:schemeClr val="accent2"/>
            </a:solidFill>
            <a:ln>
              <a:noFill/>
            </a:ln>
            <a:effectLst/>
          </c:spPr>
          <c:invertIfNegative val="0"/>
          <c:cat>
            <c:strRef>
              <c:f>Ejemplo!$H$8</c:f>
              <c:strCache>
                <c:ptCount val="1"/>
                <c:pt idx="0">
                  <c:v>Año</c:v>
                </c:pt>
              </c:strCache>
            </c:strRef>
          </c:cat>
          <c:val>
            <c:numRef>
              <c:f>Ejemplo!$L$8</c:f>
              <c:numCache>
                <c:formatCode>General</c:formatCode>
                <c:ptCount val="1"/>
                <c:pt idx="0">
                  <c:v>3</c:v>
                </c:pt>
              </c:numCache>
            </c:numRef>
          </c:val>
          <c:extLst>
            <c:ext xmlns:c16="http://schemas.microsoft.com/office/drawing/2014/chart" uri="{C3380CC4-5D6E-409C-BE32-E72D297353CC}">
              <c16:uniqueId val="{00000005-B825-4A0B-8919-CE46E023EE4A}"/>
            </c:ext>
          </c:extLst>
        </c:ser>
        <c:ser>
          <c:idx val="2"/>
          <c:order val="2"/>
          <c:tx>
            <c:strRef>
              <c:f>Ejemplo!$M$7</c:f>
              <c:strCache>
                <c:ptCount val="1"/>
                <c:pt idx="0">
                  <c:v>% Cumplimiento</c:v>
                </c:pt>
              </c:strCache>
            </c:strRef>
          </c:tx>
          <c:spPr>
            <a:solidFill>
              <a:schemeClr val="accent3"/>
            </a:solidFill>
            <a:ln>
              <a:noFill/>
            </a:ln>
            <a:effectLst/>
          </c:spPr>
          <c:invertIfNegative val="0"/>
          <c:cat>
            <c:strRef>
              <c:f>Ejemplo!$H$8</c:f>
              <c:strCache>
                <c:ptCount val="1"/>
                <c:pt idx="0">
                  <c:v>Año</c:v>
                </c:pt>
              </c:strCache>
            </c:strRef>
          </c:cat>
          <c:val>
            <c:numRef>
              <c:f>Ejemplo!$M$8</c:f>
              <c:numCache>
                <c:formatCode>0%</c:formatCode>
                <c:ptCount val="1"/>
                <c:pt idx="0">
                  <c:v>3.0666666666666678</c:v>
                </c:pt>
              </c:numCache>
            </c:numRef>
          </c:val>
          <c:extLst>
            <c:ext xmlns:c16="http://schemas.microsoft.com/office/drawing/2014/chart" uri="{C3380CC4-5D6E-409C-BE32-E72D297353CC}">
              <c16:uniqueId val="{00000006-B825-4A0B-8919-CE46E023EE4A}"/>
            </c:ext>
          </c:extLst>
        </c:ser>
        <c:dLbls>
          <c:showLegendKey val="0"/>
          <c:showVal val="0"/>
          <c:showCatName val="0"/>
          <c:showSerName val="0"/>
          <c:showPercent val="0"/>
          <c:showBubbleSize val="0"/>
        </c:dLbls>
        <c:gapWidth val="150"/>
        <c:axId val="2108691728"/>
        <c:axId val="2108698256"/>
      </c:barChart>
      <c:catAx>
        <c:axId val="210869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8256"/>
        <c:crosses val="autoZero"/>
        <c:auto val="1"/>
        <c:lblAlgn val="ctr"/>
        <c:lblOffset val="100"/>
        <c:noMultiLvlLbl val="0"/>
      </c:catAx>
      <c:valAx>
        <c:axId val="2108698256"/>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17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Porcentaje de cumplimiento del PAI </a:t>
            </a:r>
          </a:p>
        </c:rich>
      </c:tx>
      <c:overlay val="0"/>
      <c:spPr>
        <a:noFill/>
        <a:ln>
          <a:noFill/>
        </a:ln>
        <a:effectLst/>
      </c:spPr>
    </c:title>
    <c:autoTitleDeleted val="0"/>
    <c:plotArea>
      <c:layout/>
      <c:lineChart>
        <c:grouping val="standard"/>
        <c:varyColors val="0"/>
        <c:ser>
          <c:idx val="0"/>
          <c:order val="0"/>
          <c:tx>
            <c:strRef>
              <c:f>Ejemplo!$I$9</c:f>
              <c:strCache>
                <c:ptCount val="1"/>
                <c:pt idx="0">
                  <c:v>Numerador</c:v>
                </c:pt>
              </c:strCache>
            </c:strRef>
          </c:tx>
          <c:spPr>
            <a:ln w="28575" cap="rnd">
              <a:solidFill>
                <a:schemeClr val="accent1"/>
              </a:solidFill>
              <a:round/>
            </a:ln>
            <a:effectLst/>
          </c:spPr>
          <c:marker>
            <c:symbol val="none"/>
          </c:marker>
          <c:cat>
            <c:strRef>
              <c:f>Ejemplo!$H$10:$H$21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Ejemplo!$I$10:$I$21</c:f>
              <c:numCache>
                <c:formatCode>General</c:formatCode>
                <c:ptCount val="12"/>
              </c:numCache>
            </c:numRef>
          </c:val>
          <c:smooth val="0"/>
          <c:extLst>
            <c:ext xmlns:c16="http://schemas.microsoft.com/office/drawing/2014/chart" uri="{C3380CC4-5D6E-409C-BE32-E72D297353CC}">
              <c16:uniqueId val="{00000000-6021-44C3-BDED-423C6ECE1F2E}"/>
            </c:ext>
          </c:extLst>
        </c:ser>
        <c:ser>
          <c:idx val="1"/>
          <c:order val="1"/>
          <c:tx>
            <c:strRef>
              <c:f>Ejemplo!$J$9</c:f>
              <c:strCache>
                <c:ptCount val="1"/>
                <c:pt idx="0">
                  <c:v>Denominador </c:v>
                </c:pt>
              </c:strCache>
            </c:strRef>
          </c:tx>
          <c:spPr>
            <a:ln w="28575" cap="rnd">
              <a:solidFill>
                <a:schemeClr val="accent2"/>
              </a:solidFill>
              <a:round/>
            </a:ln>
            <a:effectLst/>
          </c:spPr>
          <c:marker>
            <c:symbol val="none"/>
          </c:marker>
          <c:cat>
            <c:strRef>
              <c:f>Ejemplo!$H$10:$H$21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Ejemplo!$J$10:$J$21</c:f>
              <c:numCache>
                <c:formatCode>General</c:formatCode>
                <c:ptCount val="12"/>
              </c:numCache>
            </c:numRef>
          </c:val>
          <c:smooth val="0"/>
          <c:extLst>
            <c:ext xmlns:c16="http://schemas.microsoft.com/office/drawing/2014/chart" uri="{C3380CC4-5D6E-409C-BE32-E72D297353CC}">
              <c16:uniqueId val="{00000001-6021-44C3-BDED-423C6ECE1F2E}"/>
            </c:ext>
          </c:extLst>
        </c:ser>
        <c:ser>
          <c:idx val="4"/>
          <c:order val="4"/>
          <c:tx>
            <c:strRef>
              <c:f>Ejemplo!$M$9</c:f>
              <c:strCache>
                <c:ptCount val="1"/>
                <c:pt idx="0">
                  <c:v>% Cumplimiento</c:v>
                </c:pt>
              </c:strCache>
            </c:strRef>
          </c:tx>
          <c:spPr>
            <a:ln w="28575" cap="rnd">
              <a:solidFill>
                <a:schemeClr val="accent5"/>
              </a:solidFill>
              <a:round/>
            </a:ln>
            <a:effectLst/>
          </c:spPr>
          <c:marker>
            <c:symbol val="none"/>
          </c:marker>
          <c:cat>
            <c:strRef>
              <c:f>Ejemplo!$H$10:$H$21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Ejemplo!$M$10:$M$21</c:f>
              <c:numCache>
                <c:formatCode>General</c:formatCode>
                <c:ptCount val="12"/>
              </c:numCache>
            </c:numRef>
          </c:val>
          <c:smooth val="0"/>
          <c:extLst>
            <c:ext xmlns:c16="http://schemas.microsoft.com/office/drawing/2014/chart" uri="{C3380CC4-5D6E-409C-BE32-E72D297353CC}">
              <c16:uniqueId val="{00000004-6021-44C3-BDED-423C6ECE1F2E}"/>
            </c:ext>
          </c:extLst>
        </c:ser>
        <c:dLbls>
          <c:showLegendKey val="0"/>
          <c:showVal val="0"/>
          <c:showCatName val="0"/>
          <c:showSerName val="0"/>
          <c:showPercent val="0"/>
          <c:showBubbleSize val="0"/>
        </c:dLbls>
        <c:marker val="1"/>
        <c:smooth val="0"/>
        <c:axId val="2108700976"/>
        <c:axId val="2108689552"/>
      </c:lineChart>
      <c:lineChart>
        <c:grouping val="standard"/>
        <c:varyColors val="0"/>
        <c:ser>
          <c:idx val="2"/>
          <c:order val="2"/>
          <c:tx>
            <c:strRef>
              <c:f>Ejemplo!$K$9</c:f>
              <c:strCache>
                <c:ptCount val="1"/>
                <c:pt idx="0">
                  <c:v>Resultado </c:v>
                </c:pt>
              </c:strCache>
            </c:strRef>
          </c:tx>
          <c:spPr>
            <a:ln w="28575" cap="rnd">
              <a:solidFill>
                <a:schemeClr val="accent3"/>
              </a:solidFill>
              <a:round/>
            </a:ln>
            <a:effectLst/>
          </c:spPr>
          <c:marker>
            <c:symbol val="none"/>
          </c:marker>
          <c:cat>
            <c:strRef>
              <c:f>Ejemplo!$H$10:$H$21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Ejemplo!$K$10:$K$21</c:f>
              <c:numCache>
                <c:formatCode>0%</c:formatCode>
                <c:ptCount val="12"/>
              </c:numCache>
            </c:numRef>
          </c:val>
          <c:smooth val="0"/>
          <c:extLst>
            <c:ext xmlns:c16="http://schemas.microsoft.com/office/drawing/2014/chart" uri="{C3380CC4-5D6E-409C-BE32-E72D297353CC}">
              <c16:uniqueId val="{00000002-6021-44C3-BDED-423C6ECE1F2E}"/>
            </c:ext>
          </c:extLst>
        </c:ser>
        <c:ser>
          <c:idx val="3"/>
          <c:order val="3"/>
          <c:tx>
            <c:strRef>
              <c:f>Ejemplo!$L$9</c:f>
              <c:strCache>
                <c:ptCount val="1"/>
                <c:pt idx="0">
                  <c:v>Meta </c:v>
                </c:pt>
              </c:strCache>
            </c:strRef>
          </c:tx>
          <c:spPr>
            <a:ln w="28575" cap="rnd">
              <a:solidFill>
                <a:schemeClr val="accent4"/>
              </a:solidFill>
              <a:round/>
            </a:ln>
            <a:effectLst/>
          </c:spPr>
          <c:marker>
            <c:symbol val="none"/>
          </c:marker>
          <c:cat>
            <c:strRef>
              <c:f>Ejemplo!$H$10:$H$21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Ejemplo!$L$10:$L$21</c:f>
              <c:numCache>
                <c:formatCode>0%</c:formatCode>
                <c:ptCount val="12"/>
                <c:pt idx="0">
                  <c:v>0.95</c:v>
                </c:pt>
                <c:pt idx="1">
                  <c:v>0.95</c:v>
                </c:pt>
                <c:pt idx="2">
                  <c:v>0.95</c:v>
                </c:pt>
                <c:pt idx="3">
                  <c:v>0.95</c:v>
                </c:pt>
                <c:pt idx="4">
                  <c:v>0.95</c:v>
                </c:pt>
                <c:pt idx="5">
                  <c:v>0.95</c:v>
                </c:pt>
                <c:pt idx="6">
                  <c:v>0.95</c:v>
                </c:pt>
                <c:pt idx="7">
                  <c:v>0.95</c:v>
                </c:pt>
                <c:pt idx="8">
                  <c:v>0.95</c:v>
                </c:pt>
                <c:pt idx="9">
                  <c:v>0.95</c:v>
                </c:pt>
                <c:pt idx="10">
                  <c:v>0.95</c:v>
                </c:pt>
                <c:pt idx="11">
                  <c:v>0.95</c:v>
                </c:pt>
              </c:numCache>
            </c:numRef>
          </c:val>
          <c:smooth val="0"/>
          <c:extLst>
            <c:ext xmlns:c16="http://schemas.microsoft.com/office/drawing/2014/chart" uri="{C3380CC4-5D6E-409C-BE32-E72D297353CC}">
              <c16:uniqueId val="{00000003-6021-44C3-BDED-423C6ECE1F2E}"/>
            </c:ext>
          </c:extLst>
        </c:ser>
        <c:dLbls>
          <c:showLegendKey val="0"/>
          <c:showVal val="0"/>
          <c:showCatName val="0"/>
          <c:showSerName val="0"/>
          <c:showPercent val="0"/>
          <c:showBubbleSize val="0"/>
        </c:dLbls>
        <c:marker val="1"/>
        <c:smooth val="0"/>
        <c:axId val="2108694992"/>
        <c:axId val="2108692816"/>
      </c:lineChart>
      <c:catAx>
        <c:axId val="210870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89552"/>
        <c:crosses val="autoZero"/>
        <c:auto val="1"/>
        <c:lblAlgn val="ctr"/>
        <c:lblOffset val="100"/>
        <c:noMultiLvlLbl val="0"/>
      </c:catAx>
      <c:valAx>
        <c:axId val="21086895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Numero</a:t>
                </a:r>
              </a:p>
            </c:rich>
          </c:tx>
          <c:layout>
            <c:manualLayout>
              <c:xMode val="edge"/>
              <c:yMode val="edge"/>
              <c:x val="0.20219210125980577"/>
              <c:y val="0.24196204247590924"/>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700976"/>
        <c:crosses val="autoZero"/>
        <c:crossBetween val="between"/>
      </c:valAx>
      <c:valAx>
        <c:axId val="2108692816"/>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4992"/>
        <c:crosses val="max"/>
        <c:crossBetween val="between"/>
        <c:majorUnit val="0.2"/>
      </c:valAx>
      <c:catAx>
        <c:axId val="2108694992"/>
        <c:scaling>
          <c:orientation val="minMax"/>
        </c:scaling>
        <c:delete val="1"/>
        <c:axPos val="b"/>
        <c:numFmt formatCode="General" sourceLinked="1"/>
        <c:majorTickMark val="out"/>
        <c:minorTickMark val="none"/>
        <c:tickLblPos val="none"/>
        <c:crossAx val="2108692816"/>
        <c:crosses val="autoZero"/>
        <c:auto val="1"/>
        <c:lblAlgn val="ctr"/>
        <c:lblOffset val="100"/>
        <c:noMultiLvlLbl val="0"/>
      </c:catAx>
      <c:dTable>
        <c:showHorzBorder val="1"/>
        <c:showVertBorder val="1"/>
        <c:showOutline val="1"/>
        <c:showKeys val="1"/>
        <c:spPr>
          <a:noFill/>
          <a:ln w="9525" cap="flat" cmpd="sng" algn="ctr">
            <a:solidFill>
              <a:schemeClr val="tx1"/>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es-CO"/>
          </a:p>
        </c:txPr>
      </c:dTable>
      <c:spPr>
        <a:noFill/>
        <a:ln>
          <a:solidFill>
            <a:schemeClr val="tx1"/>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Porcentaje de indicadores de procesos incluidos en el PAI </a:t>
            </a:r>
          </a:p>
        </c:rich>
      </c:tx>
      <c:overlay val="0"/>
      <c:spPr>
        <a:noFill/>
        <a:ln>
          <a:noFill/>
        </a:ln>
        <a:effectLst/>
      </c:spPr>
    </c:title>
    <c:autoTitleDeleted val="0"/>
    <c:plotArea>
      <c:layout/>
      <c:lineChart>
        <c:grouping val="standard"/>
        <c:varyColors val="0"/>
        <c:ser>
          <c:idx val="0"/>
          <c:order val="0"/>
          <c:tx>
            <c:strRef>
              <c:f>Ejemplo!$I$22</c:f>
              <c:strCache>
                <c:ptCount val="1"/>
                <c:pt idx="0">
                  <c:v>Numerador</c:v>
                </c:pt>
              </c:strCache>
            </c:strRef>
          </c:tx>
          <c:spPr>
            <a:ln w="28575" cap="rnd">
              <a:solidFill>
                <a:schemeClr val="accent1"/>
              </a:solidFill>
              <a:round/>
            </a:ln>
            <a:effectLst/>
          </c:spPr>
          <c:marker>
            <c:symbol val="none"/>
          </c:marker>
          <c:cat>
            <c:strRef>
              <c:f>Ejemplo!$H$23:$H$24</c:f>
              <c:strCache>
                <c:ptCount val="2"/>
                <c:pt idx="0">
                  <c:v>I semestre</c:v>
                </c:pt>
                <c:pt idx="1">
                  <c:v>II semestre</c:v>
                </c:pt>
              </c:strCache>
            </c:strRef>
          </c:cat>
          <c:val>
            <c:numRef>
              <c:f>Ejemplo!$I$23:$I$24</c:f>
              <c:numCache>
                <c:formatCode>General</c:formatCode>
                <c:ptCount val="2"/>
              </c:numCache>
            </c:numRef>
          </c:val>
          <c:smooth val="0"/>
          <c:extLst>
            <c:ext xmlns:c16="http://schemas.microsoft.com/office/drawing/2014/chart" uri="{C3380CC4-5D6E-409C-BE32-E72D297353CC}">
              <c16:uniqueId val="{00000000-046E-4504-BB23-1E5884931C87}"/>
            </c:ext>
          </c:extLst>
        </c:ser>
        <c:ser>
          <c:idx val="1"/>
          <c:order val="1"/>
          <c:tx>
            <c:strRef>
              <c:f>Ejemplo!$J$22</c:f>
              <c:strCache>
                <c:ptCount val="1"/>
                <c:pt idx="0">
                  <c:v>Denominador </c:v>
                </c:pt>
              </c:strCache>
            </c:strRef>
          </c:tx>
          <c:spPr>
            <a:ln w="28575" cap="rnd">
              <a:solidFill>
                <a:schemeClr val="accent2"/>
              </a:solidFill>
              <a:round/>
            </a:ln>
            <a:effectLst/>
          </c:spPr>
          <c:marker>
            <c:symbol val="none"/>
          </c:marker>
          <c:cat>
            <c:strRef>
              <c:f>Ejemplo!$H$23:$H$24</c:f>
              <c:strCache>
                <c:ptCount val="2"/>
                <c:pt idx="0">
                  <c:v>I semestre</c:v>
                </c:pt>
                <c:pt idx="1">
                  <c:v>II semestre</c:v>
                </c:pt>
              </c:strCache>
            </c:strRef>
          </c:cat>
          <c:val>
            <c:numRef>
              <c:f>Ejemplo!$J$23:$J$24</c:f>
              <c:numCache>
                <c:formatCode>General</c:formatCode>
                <c:ptCount val="2"/>
              </c:numCache>
            </c:numRef>
          </c:val>
          <c:smooth val="0"/>
          <c:extLst>
            <c:ext xmlns:c16="http://schemas.microsoft.com/office/drawing/2014/chart" uri="{C3380CC4-5D6E-409C-BE32-E72D297353CC}">
              <c16:uniqueId val="{00000001-046E-4504-BB23-1E5884931C87}"/>
            </c:ext>
          </c:extLst>
        </c:ser>
        <c:ser>
          <c:idx val="2"/>
          <c:order val="2"/>
          <c:tx>
            <c:strRef>
              <c:f>Ejemplo!$K$22</c:f>
              <c:strCache>
                <c:ptCount val="1"/>
                <c:pt idx="0">
                  <c:v>Resultado </c:v>
                </c:pt>
              </c:strCache>
            </c:strRef>
          </c:tx>
          <c:spPr>
            <a:ln w="28575" cap="rnd">
              <a:solidFill>
                <a:schemeClr val="accent3"/>
              </a:solidFill>
              <a:round/>
            </a:ln>
            <a:effectLst/>
          </c:spPr>
          <c:marker>
            <c:symbol val="none"/>
          </c:marker>
          <c:cat>
            <c:strRef>
              <c:f>Ejemplo!$H$23:$H$24</c:f>
              <c:strCache>
                <c:ptCount val="2"/>
                <c:pt idx="0">
                  <c:v>I semestre</c:v>
                </c:pt>
                <c:pt idx="1">
                  <c:v>II semestre</c:v>
                </c:pt>
              </c:strCache>
            </c:strRef>
          </c:cat>
          <c:val>
            <c:numRef>
              <c:f>Ejemplo!$K$23:$K$24</c:f>
              <c:numCache>
                <c:formatCode>General</c:formatCode>
                <c:ptCount val="2"/>
              </c:numCache>
            </c:numRef>
          </c:val>
          <c:smooth val="0"/>
          <c:extLst>
            <c:ext xmlns:c16="http://schemas.microsoft.com/office/drawing/2014/chart" uri="{C3380CC4-5D6E-409C-BE32-E72D297353CC}">
              <c16:uniqueId val="{00000002-BC0C-46B4-A476-D88E2AF30A17}"/>
            </c:ext>
          </c:extLst>
        </c:ser>
        <c:ser>
          <c:idx val="4"/>
          <c:order val="4"/>
          <c:tx>
            <c:strRef>
              <c:f>Ejemplo!$M$22</c:f>
              <c:strCache>
                <c:ptCount val="1"/>
                <c:pt idx="0">
                  <c:v>% Cumplimiento</c:v>
                </c:pt>
              </c:strCache>
            </c:strRef>
          </c:tx>
          <c:spPr>
            <a:ln w="28575" cap="rnd">
              <a:solidFill>
                <a:schemeClr val="accent5"/>
              </a:solidFill>
              <a:round/>
            </a:ln>
            <a:effectLst/>
          </c:spPr>
          <c:marker>
            <c:symbol val="none"/>
          </c:marker>
          <c:cat>
            <c:strRef>
              <c:f>Ejemplo!$H$23:$H$24</c:f>
              <c:strCache>
                <c:ptCount val="2"/>
                <c:pt idx="0">
                  <c:v>I semestre</c:v>
                </c:pt>
                <c:pt idx="1">
                  <c:v>II semestre</c:v>
                </c:pt>
              </c:strCache>
            </c:strRef>
          </c:cat>
          <c:val>
            <c:numRef>
              <c:f>Ejemplo!$M$23:$M$24</c:f>
              <c:numCache>
                <c:formatCode>General</c:formatCode>
                <c:ptCount val="2"/>
              </c:numCache>
            </c:numRef>
          </c:val>
          <c:smooth val="0"/>
          <c:extLst>
            <c:ext xmlns:c16="http://schemas.microsoft.com/office/drawing/2014/chart" uri="{C3380CC4-5D6E-409C-BE32-E72D297353CC}">
              <c16:uniqueId val="{00000004-BC0C-46B4-A476-D88E2AF30A17}"/>
            </c:ext>
          </c:extLst>
        </c:ser>
        <c:dLbls>
          <c:showLegendKey val="0"/>
          <c:showVal val="0"/>
          <c:showCatName val="0"/>
          <c:showSerName val="0"/>
          <c:showPercent val="0"/>
          <c:showBubbleSize val="0"/>
        </c:dLbls>
        <c:marker val="1"/>
        <c:smooth val="0"/>
        <c:axId val="2108696624"/>
        <c:axId val="2108690640"/>
      </c:lineChart>
      <c:lineChart>
        <c:grouping val="standard"/>
        <c:varyColors val="0"/>
        <c:ser>
          <c:idx val="3"/>
          <c:order val="3"/>
          <c:tx>
            <c:strRef>
              <c:f>Ejemplo!$L$22</c:f>
              <c:strCache>
                <c:ptCount val="1"/>
                <c:pt idx="0">
                  <c:v>Meta </c:v>
                </c:pt>
              </c:strCache>
            </c:strRef>
          </c:tx>
          <c:spPr>
            <a:ln w="28575" cap="rnd">
              <a:solidFill>
                <a:schemeClr val="accent4"/>
              </a:solidFill>
              <a:round/>
            </a:ln>
            <a:effectLst/>
          </c:spPr>
          <c:marker>
            <c:symbol val="diamond"/>
            <c:size val="5"/>
            <c:spPr>
              <a:solidFill>
                <a:srgbClr val="92D050"/>
              </a:solidFill>
              <a:ln w="9525">
                <a:solidFill>
                  <a:srgbClr val="92D050"/>
                </a:solidFill>
              </a:ln>
              <a:effectLst/>
            </c:spPr>
          </c:marker>
          <c:dPt>
            <c:idx val="0"/>
            <c:bubble3D val="0"/>
            <c:spPr>
              <a:ln w="28575" cap="rnd">
                <a:solidFill>
                  <a:srgbClr val="92D050"/>
                </a:solidFill>
                <a:round/>
              </a:ln>
              <a:effectLst/>
            </c:spPr>
            <c:extLst>
              <c:ext xmlns:c16="http://schemas.microsoft.com/office/drawing/2014/chart" uri="{C3380CC4-5D6E-409C-BE32-E72D297353CC}">
                <c16:uniqueId val="{00000005-BC0C-46B4-A476-D88E2AF30A17}"/>
              </c:ext>
            </c:extLst>
          </c:dPt>
          <c:dPt>
            <c:idx val="1"/>
            <c:bubble3D val="0"/>
            <c:spPr>
              <a:ln w="28575" cap="rnd">
                <a:solidFill>
                  <a:srgbClr val="92D050"/>
                </a:solidFill>
                <a:round/>
              </a:ln>
              <a:effectLst/>
            </c:spPr>
            <c:extLst>
              <c:ext xmlns:c16="http://schemas.microsoft.com/office/drawing/2014/chart" uri="{C3380CC4-5D6E-409C-BE32-E72D297353CC}">
                <c16:uniqueId val="{00000006-BC0C-46B4-A476-D88E2AF30A17}"/>
              </c:ext>
            </c:extLst>
          </c:dPt>
          <c:cat>
            <c:strRef>
              <c:f>Ejemplo!$H$23:$H$24</c:f>
              <c:strCache>
                <c:ptCount val="2"/>
                <c:pt idx="0">
                  <c:v>I semestre</c:v>
                </c:pt>
                <c:pt idx="1">
                  <c:v>II semestre</c:v>
                </c:pt>
              </c:strCache>
            </c:strRef>
          </c:cat>
          <c:val>
            <c:numRef>
              <c:f>Ejemplo!$L$23:$L$24</c:f>
              <c:numCache>
                <c:formatCode>0%</c:formatCode>
                <c:ptCount val="2"/>
                <c:pt idx="0">
                  <c:v>0.6</c:v>
                </c:pt>
                <c:pt idx="1">
                  <c:v>1</c:v>
                </c:pt>
              </c:numCache>
            </c:numRef>
          </c:val>
          <c:smooth val="0"/>
          <c:extLst>
            <c:ext xmlns:c16="http://schemas.microsoft.com/office/drawing/2014/chart" uri="{C3380CC4-5D6E-409C-BE32-E72D297353CC}">
              <c16:uniqueId val="{00000003-BC0C-46B4-A476-D88E2AF30A17}"/>
            </c:ext>
          </c:extLst>
        </c:ser>
        <c:dLbls>
          <c:showLegendKey val="0"/>
          <c:showVal val="0"/>
          <c:showCatName val="0"/>
          <c:showSerName val="0"/>
          <c:showPercent val="0"/>
          <c:showBubbleSize val="0"/>
        </c:dLbls>
        <c:marker val="1"/>
        <c:smooth val="0"/>
        <c:axId val="2108690096"/>
        <c:axId val="2108701520"/>
      </c:lineChart>
      <c:catAx>
        <c:axId val="210869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0640"/>
        <c:crosses val="autoZero"/>
        <c:auto val="1"/>
        <c:lblAlgn val="ctr"/>
        <c:lblOffset val="100"/>
        <c:noMultiLvlLbl val="0"/>
      </c:catAx>
      <c:valAx>
        <c:axId val="21086906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Numero</a:t>
                </a:r>
              </a:p>
            </c:rich>
          </c:tx>
          <c:layout>
            <c:manualLayout>
              <c:xMode val="edge"/>
              <c:yMode val="edge"/>
              <c:x val="0.16969694212876554"/>
              <c:y val="0.3695075731282364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6624"/>
        <c:crosses val="autoZero"/>
        <c:crossBetween val="between"/>
      </c:valAx>
      <c:valAx>
        <c:axId val="210870152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0096"/>
        <c:crosses val="max"/>
        <c:crossBetween val="between"/>
      </c:valAx>
      <c:catAx>
        <c:axId val="2108690096"/>
        <c:scaling>
          <c:orientation val="minMax"/>
        </c:scaling>
        <c:delete val="1"/>
        <c:axPos val="b"/>
        <c:numFmt formatCode="General" sourceLinked="1"/>
        <c:majorTickMark val="out"/>
        <c:minorTickMark val="none"/>
        <c:tickLblPos val="none"/>
        <c:crossAx val="2108701520"/>
        <c:crosses val="autoZero"/>
        <c:auto val="1"/>
        <c:lblAlgn val="ctr"/>
        <c:lblOffset val="100"/>
        <c:noMultiLvlLbl val="0"/>
      </c:catAx>
      <c:dTable>
        <c:showHorzBorder val="1"/>
        <c:showVertBorder val="1"/>
        <c:showOutline val="1"/>
        <c:showKeys val="1"/>
        <c:spPr>
          <a:noFill/>
          <a:ln w="9525" cap="flat" cmpd="sng" algn="ctr">
            <a:solidFill>
              <a:schemeClr val="tx1"/>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solidFill>
            <a:schemeClr val="tx1"/>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Porcentaje actualización de los documentos de la cadena d valor </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val>
            <c:numRef>
              <c:f>Ejemplo!#REF!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Ejemplo!#REF!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Ejemplo!#REF!</c15:sqref>
                        </c15:formulaRef>
                      </c:ext>
                    </c:extLst>
                    <c:strCache>
                      <c:ptCount val="1"/>
                      <c:pt idx="0">
                        <c:v>#¡REF!</c:v>
                      </c:pt>
                    </c:strCache>
                  </c:strRef>
                </c15:cat>
              </c15:filteredCategoryTitle>
            </c:ext>
            <c:ext xmlns:c16="http://schemas.microsoft.com/office/drawing/2014/chart" uri="{C3380CC4-5D6E-409C-BE32-E72D297353CC}">
              <c16:uniqueId val="{00000000-07E0-4BA6-8CBB-0749CEDF4345}"/>
            </c:ext>
          </c:extLst>
        </c:ser>
        <c:ser>
          <c:idx val="1"/>
          <c:order val="1"/>
          <c:spPr>
            <a:ln w="28575" cap="rnd">
              <a:solidFill>
                <a:schemeClr val="accent2"/>
              </a:solidFill>
              <a:round/>
            </a:ln>
            <a:effectLst/>
          </c:spPr>
          <c:marker>
            <c:symbol val="none"/>
          </c:marker>
          <c:val>
            <c:numRef>
              <c:f>Ejemplo!#REF!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Ejemplo!#REF!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Ejemplo!#REF!</c15:sqref>
                        </c15:formulaRef>
                      </c:ext>
                    </c:extLst>
                    <c:strCache>
                      <c:ptCount val="1"/>
                      <c:pt idx="0">
                        <c:v>#¡REF!</c:v>
                      </c:pt>
                    </c:strCache>
                  </c:strRef>
                </c15:cat>
              </c15:filteredCategoryTitle>
            </c:ext>
            <c:ext xmlns:c16="http://schemas.microsoft.com/office/drawing/2014/chart" uri="{C3380CC4-5D6E-409C-BE32-E72D297353CC}">
              <c16:uniqueId val="{00000001-07E0-4BA6-8CBB-0749CEDF4345}"/>
            </c:ext>
          </c:extLst>
        </c:ser>
        <c:ser>
          <c:idx val="4"/>
          <c:order val="4"/>
          <c:spPr>
            <a:ln w="28575" cap="rnd">
              <a:solidFill>
                <a:schemeClr val="accent5"/>
              </a:solidFill>
              <a:round/>
            </a:ln>
            <a:effectLst/>
          </c:spPr>
          <c:marker>
            <c:symbol val="none"/>
          </c:marker>
          <c:val>
            <c:numRef>
              <c:f>Ejemplo!#REF!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Ejemplo!#REF!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Ejemplo!#REF!</c15:sqref>
                        </c15:formulaRef>
                      </c:ext>
                    </c:extLst>
                    <c:strCache>
                      <c:ptCount val="1"/>
                      <c:pt idx="0">
                        <c:v>#¡REF!</c:v>
                      </c:pt>
                    </c:strCache>
                  </c:strRef>
                </c15:cat>
              </c15:filteredCategoryTitle>
            </c:ext>
            <c:ext xmlns:c16="http://schemas.microsoft.com/office/drawing/2014/chart" uri="{C3380CC4-5D6E-409C-BE32-E72D297353CC}">
              <c16:uniqueId val="{00000002-07E0-4BA6-8CBB-0749CEDF4345}"/>
            </c:ext>
          </c:extLst>
        </c:ser>
        <c:dLbls>
          <c:showLegendKey val="0"/>
          <c:showVal val="0"/>
          <c:showCatName val="0"/>
          <c:showSerName val="0"/>
          <c:showPercent val="0"/>
          <c:showBubbleSize val="0"/>
        </c:dLbls>
        <c:marker val="1"/>
        <c:smooth val="0"/>
        <c:axId val="2108699344"/>
        <c:axId val="2108693360"/>
      </c:lineChart>
      <c:lineChart>
        <c:grouping val="standard"/>
        <c:varyColors val="0"/>
        <c:ser>
          <c:idx val="2"/>
          <c:order val="2"/>
          <c:spPr>
            <a:ln w="28575" cap="rnd">
              <a:solidFill>
                <a:schemeClr val="accent3"/>
              </a:solidFill>
              <a:round/>
            </a:ln>
            <a:effectLst/>
          </c:spPr>
          <c:marker>
            <c:symbol val="none"/>
          </c:marker>
          <c:val>
            <c:numRef>
              <c:f>Ejemplo!#REF!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Ejemplo!#REF!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Ejemplo!#REF!</c15:sqref>
                        </c15:formulaRef>
                      </c:ext>
                    </c:extLst>
                    <c:strCache>
                      <c:ptCount val="1"/>
                      <c:pt idx="0">
                        <c:v>#¡REF!</c:v>
                      </c:pt>
                    </c:strCache>
                  </c:strRef>
                </c15:cat>
              </c15:filteredCategoryTitle>
            </c:ext>
            <c:ext xmlns:c16="http://schemas.microsoft.com/office/drawing/2014/chart" uri="{C3380CC4-5D6E-409C-BE32-E72D297353CC}">
              <c16:uniqueId val="{00000003-07E0-4BA6-8CBB-0749CEDF4345}"/>
            </c:ext>
          </c:extLst>
        </c:ser>
        <c:ser>
          <c:idx val="3"/>
          <c:order val="3"/>
          <c:spPr>
            <a:ln w="28575" cap="rnd">
              <a:solidFill>
                <a:schemeClr val="accent4"/>
              </a:solidFill>
              <a:round/>
            </a:ln>
            <a:effectLst/>
          </c:spPr>
          <c:marker>
            <c:symbol val="none"/>
          </c:marker>
          <c:val>
            <c:numRef>
              <c:f>Ejemplo!#REF!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Ejemplo!#REF!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Ejemplo!#REF!</c15:sqref>
                        </c15:formulaRef>
                      </c:ext>
                    </c:extLst>
                    <c:strCache>
                      <c:ptCount val="1"/>
                      <c:pt idx="0">
                        <c:v>#¡REF!</c:v>
                      </c:pt>
                    </c:strCache>
                  </c:strRef>
                </c15:cat>
              </c15:filteredCategoryTitle>
            </c:ext>
            <c:ext xmlns:c16="http://schemas.microsoft.com/office/drawing/2014/chart" uri="{C3380CC4-5D6E-409C-BE32-E72D297353CC}">
              <c16:uniqueId val="{00000004-07E0-4BA6-8CBB-0749CEDF4345}"/>
            </c:ext>
          </c:extLst>
        </c:ser>
        <c:dLbls>
          <c:showLegendKey val="0"/>
          <c:showVal val="0"/>
          <c:showCatName val="0"/>
          <c:showSerName val="0"/>
          <c:showPercent val="0"/>
          <c:showBubbleSize val="0"/>
        </c:dLbls>
        <c:marker val="1"/>
        <c:smooth val="0"/>
        <c:axId val="2108695536"/>
        <c:axId val="2108702064"/>
      </c:lineChart>
      <c:catAx>
        <c:axId val="210869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3360"/>
        <c:crosses val="autoZero"/>
        <c:auto val="1"/>
        <c:lblAlgn val="ctr"/>
        <c:lblOffset val="100"/>
        <c:noMultiLvlLbl val="0"/>
      </c:catAx>
      <c:valAx>
        <c:axId val="21086933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Numero</a:t>
                </a:r>
              </a:p>
            </c:rich>
          </c:tx>
          <c:layout>
            <c:manualLayout>
              <c:xMode val="edge"/>
              <c:yMode val="edge"/>
              <c:x val="0.10622748658518573"/>
              <c:y val="0.2419621293438883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9344"/>
        <c:crosses val="autoZero"/>
        <c:crossBetween val="between"/>
      </c:valAx>
      <c:valAx>
        <c:axId val="2108702064"/>
        <c:scaling>
          <c:orientation val="minMax"/>
          <c:max val="1"/>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5536"/>
        <c:crosses val="max"/>
        <c:crossBetween val="between"/>
        <c:majorUnit val="0.2"/>
      </c:valAx>
      <c:catAx>
        <c:axId val="2108695536"/>
        <c:scaling>
          <c:orientation val="minMax"/>
        </c:scaling>
        <c:delete val="1"/>
        <c:axPos val="b"/>
        <c:numFmt formatCode="General" sourceLinked="1"/>
        <c:majorTickMark val="out"/>
        <c:minorTickMark val="none"/>
        <c:tickLblPos val="none"/>
        <c:crossAx val="2108702064"/>
        <c:crosses val="autoZero"/>
        <c:auto val="1"/>
        <c:lblAlgn val="ctr"/>
        <c:lblOffset val="100"/>
        <c:noMultiLvlLbl val="0"/>
      </c:catAx>
      <c:dTable>
        <c:showHorzBorder val="1"/>
        <c:showVertBorder val="1"/>
        <c:showOutline val="1"/>
        <c:showKeys val="1"/>
        <c:spPr>
          <a:noFill/>
          <a:ln w="9525" cap="flat" cmpd="sng" algn="ctr">
            <a:solidFill>
              <a:schemeClr val="tx1"/>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es-CO"/>
          </a:p>
        </c:txPr>
      </c:dTable>
      <c:spPr>
        <a:noFill/>
        <a:ln>
          <a:solidFill>
            <a:schemeClr val="tx1"/>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Porcentaje de riesgos actualizados años 2021</a:t>
            </a:r>
          </a:p>
        </c:rich>
      </c:tx>
      <c:overlay val="0"/>
      <c:spPr>
        <a:noFill/>
        <a:ln>
          <a:noFill/>
        </a:ln>
        <a:effectLst/>
      </c:spPr>
    </c:title>
    <c:autoTitleDeleted val="0"/>
    <c:plotArea>
      <c:layout/>
      <c:lineChart>
        <c:grouping val="standard"/>
        <c:varyColors val="0"/>
        <c:ser>
          <c:idx val="0"/>
          <c:order val="0"/>
          <c:tx>
            <c:strRef>
              <c:f>Ejemplo!$I$25</c:f>
              <c:strCache>
                <c:ptCount val="1"/>
                <c:pt idx="0">
                  <c:v>Numerador</c:v>
                </c:pt>
              </c:strCache>
            </c:strRef>
          </c:tx>
          <c:spPr>
            <a:ln w="28575" cap="rnd">
              <a:solidFill>
                <a:schemeClr val="accent1"/>
              </a:solidFill>
              <a:round/>
            </a:ln>
            <a:effectLst/>
          </c:spPr>
          <c:marker>
            <c:symbol val="none"/>
          </c:marker>
          <c:cat>
            <c:strRef>
              <c:f>Ejemplo!$H$26:$H$27</c:f>
              <c:strCache>
                <c:ptCount val="2"/>
                <c:pt idx="0">
                  <c:v>I Semestre </c:v>
                </c:pt>
                <c:pt idx="1">
                  <c:v>II semestre</c:v>
                </c:pt>
              </c:strCache>
            </c:strRef>
          </c:cat>
          <c:val>
            <c:numRef>
              <c:f>Ejemplo!$I$26:$I$27</c:f>
              <c:numCache>
                <c:formatCode>General</c:formatCode>
                <c:ptCount val="2"/>
              </c:numCache>
            </c:numRef>
          </c:val>
          <c:smooth val="0"/>
          <c:extLst>
            <c:ext xmlns:c16="http://schemas.microsoft.com/office/drawing/2014/chart" uri="{C3380CC4-5D6E-409C-BE32-E72D297353CC}">
              <c16:uniqueId val="{00000000-8C72-4AB6-9DA0-9A20A1096A23}"/>
            </c:ext>
          </c:extLst>
        </c:ser>
        <c:ser>
          <c:idx val="1"/>
          <c:order val="1"/>
          <c:tx>
            <c:strRef>
              <c:f>Ejemplo!$J$25</c:f>
              <c:strCache>
                <c:ptCount val="1"/>
                <c:pt idx="0">
                  <c:v>Denominador </c:v>
                </c:pt>
              </c:strCache>
            </c:strRef>
          </c:tx>
          <c:spPr>
            <a:ln w="28575" cap="rnd">
              <a:solidFill>
                <a:schemeClr val="accent2"/>
              </a:solidFill>
              <a:round/>
            </a:ln>
            <a:effectLst/>
          </c:spPr>
          <c:marker>
            <c:symbol val="none"/>
          </c:marker>
          <c:cat>
            <c:strRef>
              <c:f>Ejemplo!$H$26:$H$27</c:f>
              <c:strCache>
                <c:ptCount val="2"/>
                <c:pt idx="0">
                  <c:v>I Semestre </c:v>
                </c:pt>
                <c:pt idx="1">
                  <c:v>II semestre</c:v>
                </c:pt>
              </c:strCache>
            </c:strRef>
          </c:cat>
          <c:val>
            <c:numRef>
              <c:f>Ejemplo!$J$26:$J$27</c:f>
              <c:numCache>
                <c:formatCode>General</c:formatCode>
                <c:ptCount val="2"/>
              </c:numCache>
            </c:numRef>
          </c:val>
          <c:smooth val="0"/>
          <c:extLst>
            <c:ext xmlns:c16="http://schemas.microsoft.com/office/drawing/2014/chart" uri="{C3380CC4-5D6E-409C-BE32-E72D297353CC}">
              <c16:uniqueId val="{00000001-8C72-4AB6-9DA0-9A20A1096A23}"/>
            </c:ext>
          </c:extLst>
        </c:ser>
        <c:ser>
          <c:idx val="2"/>
          <c:order val="2"/>
          <c:tx>
            <c:strRef>
              <c:f>Ejemplo!$K$25</c:f>
              <c:strCache>
                <c:ptCount val="1"/>
                <c:pt idx="0">
                  <c:v>Resultado </c:v>
                </c:pt>
              </c:strCache>
            </c:strRef>
          </c:tx>
          <c:spPr>
            <a:ln w="28575" cap="rnd">
              <a:solidFill>
                <a:schemeClr val="accent3"/>
              </a:solidFill>
              <a:round/>
            </a:ln>
            <a:effectLst/>
          </c:spPr>
          <c:marker>
            <c:symbol val="none"/>
          </c:marker>
          <c:cat>
            <c:strRef>
              <c:f>Ejemplo!$H$26:$H$27</c:f>
              <c:strCache>
                <c:ptCount val="2"/>
                <c:pt idx="0">
                  <c:v>I Semestre </c:v>
                </c:pt>
                <c:pt idx="1">
                  <c:v>II semestre</c:v>
                </c:pt>
              </c:strCache>
            </c:strRef>
          </c:cat>
          <c:val>
            <c:numRef>
              <c:f>Ejemplo!$K$26:$K$27</c:f>
              <c:numCache>
                <c:formatCode>0%</c:formatCode>
                <c:ptCount val="2"/>
              </c:numCache>
            </c:numRef>
          </c:val>
          <c:smooth val="0"/>
          <c:extLst>
            <c:ext xmlns:c16="http://schemas.microsoft.com/office/drawing/2014/chart" uri="{C3380CC4-5D6E-409C-BE32-E72D297353CC}">
              <c16:uniqueId val="{00000002-8C72-4AB6-9DA0-9A20A1096A23}"/>
            </c:ext>
          </c:extLst>
        </c:ser>
        <c:ser>
          <c:idx val="4"/>
          <c:order val="4"/>
          <c:tx>
            <c:strRef>
              <c:f>Ejemplo!$M$25</c:f>
              <c:strCache>
                <c:ptCount val="1"/>
                <c:pt idx="0">
                  <c:v>% Cumplimiento</c:v>
                </c:pt>
              </c:strCache>
            </c:strRef>
          </c:tx>
          <c:spPr>
            <a:ln w="28575" cap="rnd">
              <a:solidFill>
                <a:schemeClr val="accent5"/>
              </a:solidFill>
              <a:round/>
            </a:ln>
            <a:effectLst/>
          </c:spPr>
          <c:marker>
            <c:symbol val="none"/>
          </c:marker>
          <c:cat>
            <c:strRef>
              <c:f>Ejemplo!$H$26:$H$27</c:f>
              <c:strCache>
                <c:ptCount val="2"/>
                <c:pt idx="0">
                  <c:v>I Semestre </c:v>
                </c:pt>
                <c:pt idx="1">
                  <c:v>II semestre</c:v>
                </c:pt>
              </c:strCache>
            </c:strRef>
          </c:cat>
          <c:val>
            <c:numRef>
              <c:f>Ejemplo!$M$26:$M$27</c:f>
              <c:numCache>
                <c:formatCode>General</c:formatCode>
                <c:ptCount val="2"/>
              </c:numCache>
            </c:numRef>
          </c:val>
          <c:smooth val="0"/>
          <c:extLst>
            <c:ext xmlns:c16="http://schemas.microsoft.com/office/drawing/2014/chart" uri="{C3380CC4-5D6E-409C-BE32-E72D297353CC}">
              <c16:uniqueId val="{00000003-8C72-4AB6-9DA0-9A20A1096A23}"/>
            </c:ext>
          </c:extLst>
        </c:ser>
        <c:dLbls>
          <c:showLegendKey val="0"/>
          <c:showVal val="0"/>
          <c:showCatName val="0"/>
          <c:showSerName val="0"/>
          <c:showPercent val="0"/>
          <c:showBubbleSize val="0"/>
        </c:dLbls>
        <c:marker val="1"/>
        <c:smooth val="0"/>
        <c:axId val="2108696080"/>
        <c:axId val="2108700432"/>
      </c:lineChart>
      <c:lineChart>
        <c:grouping val="standard"/>
        <c:varyColors val="0"/>
        <c:ser>
          <c:idx val="3"/>
          <c:order val="3"/>
          <c:tx>
            <c:strRef>
              <c:f>Ejemplo!$L$25</c:f>
              <c:strCache>
                <c:ptCount val="1"/>
                <c:pt idx="0">
                  <c:v>Meta </c:v>
                </c:pt>
              </c:strCache>
            </c:strRef>
          </c:tx>
          <c:spPr>
            <a:ln w="28575" cap="rnd">
              <a:solidFill>
                <a:schemeClr val="accent4"/>
              </a:solidFill>
              <a:round/>
            </a:ln>
            <a:effectLst/>
          </c:spPr>
          <c:marker>
            <c:symbol val="diamond"/>
            <c:size val="5"/>
            <c:spPr>
              <a:solidFill>
                <a:srgbClr val="92D050"/>
              </a:solidFill>
              <a:ln w="9525">
                <a:solidFill>
                  <a:srgbClr val="92D050"/>
                </a:solidFill>
              </a:ln>
              <a:effectLst/>
            </c:spPr>
          </c:marker>
          <c:dPt>
            <c:idx val="0"/>
            <c:bubble3D val="0"/>
            <c:spPr>
              <a:ln w="28575" cap="rnd">
                <a:solidFill>
                  <a:srgbClr val="92D050"/>
                </a:solidFill>
                <a:round/>
              </a:ln>
              <a:effectLst/>
            </c:spPr>
            <c:extLst>
              <c:ext xmlns:c16="http://schemas.microsoft.com/office/drawing/2014/chart" uri="{C3380CC4-5D6E-409C-BE32-E72D297353CC}">
                <c16:uniqueId val="{00000005-8C72-4AB6-9DA0-9A20A1096A23}"/>
              </c:ext>
            </c:extLst>
          </c:dPt>
          <c:dPt>
            <c:idx val="1"/>
            <c:bubble3D val="0"/>
            <c:spPr>
              <a:ln w="28575" cap="rnd">
                <a:solidFill>
                  <a:srgbClr val="92D050"/>
                </a:solidFill>
                <a:round/>
              </a:ln>
              <a:effectLst/>
            </c:spPr>
            <c:extLst>
              <c:ext xmlns:c16="http://schemas.microsoft.com/office/drawing/2014/chart" uri="{C3380CC4-5D6E-409C-BE32-E72D297353CC}">
                <c16:uniqueId val="{00000007-8C72-4AB6-9DA0-9A20A1096A23}"/>
              </c:ext>
            </c:extLst>
          </c:dPt>
          <c:cat>
            <c:strRef>
              <c:f>Ejemplo!$H$26:$H$27</c:f>
              <c:strCache>
                <c:ptCount val="2"/>
                <c:pt idx="0">
                  <c:v>I Semestre </c:v>
                </c:pt>
                <c:pt idx="1">
                  <c:v>II semestre</c:v>
                </c:pt>
              </c:strCache>
            </c:strRef>
          </c:cat>
          <c:val>
            <c:numRef>
              <c:f>Ejemplo!$L$26:$L$27</c:f>
              <c:numCache>
                <c:formatCode>0%</c:formatCode>
                <c:ptCount val="2"/>
                <c:pt idx="0">
                  <c:v>1</c:v>
                </c:pt>
                <c:pt idx="1">
                  <c:v>1</c:v>
                </c:pt>
              </c:numCache>
            </c:numRef>
          </c:val>
          <c:smooth val="0"/>
          <c:extLst>
            <c:ext xmlns:c16="http://schemas.microsoft.com/office/drawing/2014/chart" uri="{C3380CC4-5D6E-409C-BE32-E72D297353CC}">
              <c16:uniqueId val="{00000008-8C72-4AB6-9DA0-9A20A1096A23}"/>
            </c:ext>
          </c:extLst>
        </c:ser>
        <c:dLbls>
          <c:showLegendKey val="0"/>
          <c:showVal val="0"/>
          <c:showCatName val="0"/>
          <c:showSerName val="0"/>
          <c:showPercent val="0"/>
          <c:showBubbleSize val="0"/>
        </c:dLbls>
        <c:marker val="1"/>
        <c:smooth val="0"/>
        <c:axId val="2108697712"/>
        <c:axId val="2108697168"/>
      </c:lineChart>
      <c:catAx>
        <c:axId val="210869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700432"/>
        <c:crosses val="autoZero"/>
        <c:auto val="1"/>
        <c:lblAlgn val="ctr"/>
        <c:lblOffset val="100"/>
        <c:noMultiLvlLbl val="0"/>
      </c:catAx>
      <c:valAx>
        <c:axId val="2108700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Numero</a:t>
                </a:r>
              </a:p>
            </c:rich>
          </c:tx>
          <c:layout>
            <c:manualLayout>
              <c:xMode val="edge"/>
              <c:yMode val="edge"/>
              <c:x val="0.16969694212876554"/>
              <c:y val="0.3695075731282364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6080"/>
        <c:crosses val="autoZero"/>
        <c:crossBetween val="between"/>
      </c:valAx>
      <c:valAx>
        <c:axId val="210869716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7712"/>
        <c:crosses val="max"/>
        <c:crossBetween val="between"/>
      </c:valAx>
      <c:catAx>
        <c:axId val="2108697712"/>
        <c:scaling>
          <c:orientation val="minMax"/>
        </c:scaling>
        <c:delete val="1"/>
        <c:axPos val="b"/>
        <c:numFmt formatCode="General" sourceLinked="1"/>
        <c:majorTickMark val="out"/>
        <c:minorTickMark val="none"/>
        <c:tickLblPos val="none"/>
        <c:crossAx val="2108697168"/>
        <c:crosses val="autoZero"/>
        <c:auto val="1"/>
        <c:lblAlgn val="ctr"/>
        <c:lblOffset val="100"/>
        <c:noMultiLvlLbl val="0"/>
      </c:catAx>
      <c:dTable>
        <c:showHorzBorder val="1"/>
        <c:showVertBorder val="1"/>
        <c:showOutline val="1"/>
        <c:showKeys val="1"/>
        <c:spPr>
          <a:noFill/>
          <a:ln w="9525" cap="flat" cmpd="sng" algn="ctr">
            <a:solidFill>
              <a:schemeClr val="tx1"/>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solidFill>
            <a:schemeClr val="tx1"/>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Porcentaje de cumplimiento</a:t>
            </a:r>
            <a:r>
              <a:rPr lang="es-ES" baseline="0"/>
              <a:t> en la publicación de la información de ITEP</a:t>
            </a:r>
            <a:endParaRPr lang="es-ES"/>
          </a:p>
        </c:rich>
      </c:tx>
      <c:overlay val="0"/>
      <c:spPr>
        <a:noFill/>
        <a:ln>
          <a:noFill/>
        </a:ln>
        <a:effectLst/>
      </c:spPr>
    </c:title>
    <c:autoTitleDeleted val="0"/>
    <c:plotArea>
      <c:layout/>
      <c:lineChart>
        <c:grouping val="standard"/>
        <c:varyColors val="0"/>
        <c:ser>
          <c:idx val="5"/>
          <c:order val="0"/>
          <c:tx>
            <c:strRef>
              <c:f>Ejemplo!$I$28</c:f>
              <c:strCache>
                <c:ptCount val="1"/>
                <c:pt idx="0">
                  <c:v>Numerador</c:v>
                </c:pt>
              </c:strCache>
            </c:strRef>
          </c:tx>
          <c:spPr>
            <a:ln w="28575" cap="rnd">
              <a:solidFill>
                <a:schemeClr val="accent6"/>
              </a:solidFill>
              <a:round/>
            </a:ln>
            <a:effectLst/>
          </c:spPr>
          <c:marker>
            <c:symbol val="none"/>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Ejemplo!$I$29:$I$40</c:f>
              <c:numCache>
                <c:formatCode>General</c:formatCode>
                <c:ptCount val="12"/>
              </c:numCache>
            </c:numRef>
          </c:val>
          <c:smooth val="0"/>
          <c:extLst>
            <c:ext xmlns:c16="http://schemas.microsoft.com/office/drawing/2014/chart" uri="{C3380CC4-5D6E-409C-BE32-E72D297353CC}">
              <c16:uniqueId val="{00000018-ADA8-4AE1-BD39-73AFE7C555E5}"/>
            </c:ext>
          </c:extLst>
        </c:ser>
        <c:ser>
          <c:idx val="6"/>
          <c:order val="1"/>
          <c:tx>
            <c:strRef>
              <c:f>Ejemplo!$J$28</c:f>
              <c:strCache>
                <c:ptCount val="1"/>
                <c:pt idx="0">
                  <c:v>Denominador </c:v>
                </c:pt>
              </c:strCache>
            </c:strRef>
          </c:tx>
          <c:spPr>
            <a:ln w="28575" cap="rnd">
              <a:solidFill>
                <a:schemeClr val="accent1">
                  <a:lumMod val="60000"/>
                </a:schemeClr>
              </a:solidFill>
              <a:round/>
            </a:ln>
            <a:effectLst/>
          </c:spPr>
          <c:marker>
            <c:symbol val="none"/>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Ejemplo!$J$29:$J$40</c:f>
              <c:numCache>
                <c:formatCode>General</c:formatCode>
                <c:ptCount val="12"/>
              </c:numCache>
            </c:numRef>
          </c:val>
          <c:smooth val="0"/>
          <c:extLst>
            <c:ext xmlns:c16="http://schemas.microsoft.com/office/drawing/2014/chart" uri="{C3380CC4-5D6E-409C-BE32-E72D297353CC}">
              <c16:uniqueId val="{00000019-ADA8-4AE1-BD39-73AFE7C555E5}"/>
            </c:ext>
          </c:extLst>
        </c:ser>
        <c:ser>
          <c:idx val="7"/>
          <c:order val="2"/>
          <c:tx>
            <c:strRef>
              <c:f>Ejemplo!$K$28</c:f>
              <c:strCache>
                <c:ptCount val="1"/>
                <c:pt idx="0">
                  <c:v>Resultado </c:v>
                </c:pt>
              </c:strCache>
            </c:strRef>
          </c:tx>
          <c:spPr>
            <a:ln w="28575" cap="rnd">
              <a:solidFill>
                <a:schemeClr val="accent2">
                  <a:lumMod val="60000"/>
                </a:schemeClr>
              </a:solidFill>
              <a:round/>
            </a:ln>
            <a:effectLst/>
          </c:spPr>
          <c:marker>
            <c:symbol val="none"/>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Ejemplo!$K$29:$K$40</c:f>
              <c:numCache>
                <c:formatCode>0%</c:formatCode>
                <c:ptCount val="12"/>
              </c:numCache>
            </c:numRef>
          </c:val>
          <c:smooth val="0"/>
          <c:extLst>
            <c:ext xmlns:c16="http://schemas.microsoft.com/office/drawing/2014/chart" uri="{C3380CC4-5D6E-409C-BE32-E72D297353CC}">
              <c16:uniqueId val="{0000001A-ADA8-4AE1-BD39-73AFE7C555E5}"/>
            </c:ext>
          </c:extLst>
        </c:ser>
        <c:ser>
          <c:idx val="8"/>
          <c:order val="3"/>
          <c:tx>
            <c:strRef>
              <c:f>Ejemplo!$M$28</c:f>
              <c:strCache>
                <c:ptCount val="1"/>
                <c:pt idx="0">
                  <c:v>% Cumplimiento</c:v>
                </c:pt>
              </c:strCache>
            </c:strRef>
          </c:tx>
          <c:spPr>
            <a:ln w="28575" cap="rnd">
              <a:solidFill>
                <a:schemeClr val="accent3">
                  <a:lumMod val="60000"/>
                </a:schemeClr>
              </a:solidFill>
              <a:round/>
            </a:ln>
            <a:effectLst/>
          </c:spPr>
          <c:marker>
            <c:symbol val="none"/>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Ejemplo!$M$29:$M$40</c:f>
              <c:numCache>
                <c:formatCode>General</c:formatCode>
                <c:ptCount val="12"/>
              </c:numCache>
            </c:numRef>
          </c:val>
          <c:smooth val="0"/>
          <c:extLst>
            <c:ext xmlns:c16="http://schemas.microsoft.com/office/drawing/2014/chart" uri="{C3380CC4-5D6E-409C-BE32-E72D297353CC}">
              <c16:uniqueId val="{0000001B-ADA8-4AE1-BD39-73AFE7C555E5}"/>
            </c:ext>
          </c:extLst>
        </c:ser>
        <c:ser>
          <c:idx val="9"/>
          <c:order val="4"/>
          <c:tx>
            <c:strRef>
              <c:f>Ejemplo!$L$28</c:f>
              <c:strCache>
                <c:ptCount val="1"/>
                <c:pt idx="0">
                  <c:v>Meta </c:v>
                </c:pt>
              </c:strCache>
            </c:strRef>
          </c:tx>
          <c:spPr>
            <a:ln w="28575" cap="rnd">
              <a:solidFill>
                <a:srgbClr val="92D050"/>
              </a:solidFill>
              <a:round/>
            </a:ln>
            <a:effectLst/>
          </c:spPr>
          <c:marker>
            <c:symbol val="none"/>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Ejemplo!$L$29:$L$40</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1C-ADA8-4AE1-BD39-73AFE7C555E5}"/>
            </c:ext>
          </c:extLst>
        </c:ser>
        <c:ser>
          <c:idx val="0"/>
          <c:order val="5"/>
          <c:tx>
            <c:strRef>
              <c:f>Ejemplo!$I$28</c:f>
              <c:strCache>
                <c:ptCount val="1"/>
                <c:pt idx="0">
                  <c:v>Numerador</c:v>
                </c:pt>
              </c:strCache>
            </c:strRef>
          </c:tx>
          <c:spPr>
            <a:ln w="28575" cap="rnd">
              <a:solidFill>
                <a:schemeClr val="accent1"/>
              </a:solidFill>
              <a:round/>
            </a:ln>
            <a:effectLst/>
          </c:spPr>
          <c:marker>
            <c:symbol val="none"/>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Ejemplo!$I$29:$I$40</c:f>
              <c:numCache>
                <c:formatCode>General</c:formatCode>
                <c:ptCount val="12"/>
              </c:numCache>
            </c:numRef>
          </c:val>
          <c:smooth val="0"/>
          <c:extLst>
            <c:ext xmlns:c16="http://schemas.microsoft.com/office/drawing/2014/chart" uri="{C3380CC4-5D6E-409C-BE32-E72D297353CC}">
              <c16:uniqueId val="{0000000B-ADA8-4AE1-BD39-73AFE7C555E5}"/>
            </c:ext>
          </c:extLst>
        </c:ser>
        <c:ser>
          <c:idx val="1"/>
          <c:order val="6"/>
          <c:tx>
            <c:strRef>
              <c:f>Ejemplo!$J$28</c:f>
              <c:strCache>
                <c:ptCount val="1"/>
                <c:pt idx="0">
                  <c:v>Denominador </c:v>
                </c:pt>
              </c:strCache>
            </c:strRef>
          </c:tx>
          <c:spPr>
            <a:ln w="28575" cap="rnd">
              <a:solidFill>
                <a:schemeClr val="accent2"/>
              </a:solidFill>
              <a:round/>
            </a:ln>
            <a:effectLst/>
          </c:spPr>
          <c:marker>
            <c:symbol val="none"/>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Ejemplo!$J$29:$J$40</c:f>
              <c:numCache>
                <c:formatCode>General</c:formatCode>
                <c:ptCount val="12"/>
              </c:numCache>
            </c:numRef>
          </c:val>
          <c:smooth val="0"/>
          <c:extLst>
            <c:ext xmlns:c16="http://schemas.microsoft.com/office/drawing/2014/chart" uri="{C3380CC4-5D6E-409C-BE32-E72D297353CC}">
              <c16:uniqueId val="{0000000D-ADA8-4AE1-BD39-73AFE7C555E5}"/>
            </c:ext>
          </c:extLst>
        </c:ser>
        <c:ser>
          <c:idx val="2"/>
          <c:order val="7"/>
          <c:tx>
            <c:strRef>
              <c:f>Ejemplo!$K$28</c:f>
              <c:strCache>
                <c:ptCount val="1"/>
                <c:pt idx="0">
                  <c:v>Resultado </c:v>
                </c:pt>
              </c:strCache>
            </c:strRef>
          </c:tx>
          <c:spPr>
            <a:ln w="28575" cap="rnd">
              <a:solidFill>
                <a:schemeClr val="accent3"/>
              </a:solidFill>
              <a:round/>
            </a:ln>
            <a:effectLst/>
          </c:spPr>
          <c:marker>
            <c:symbol val="none"/>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Ejemplo!$K$29:$K$40</c:f>
              <c:numCache>
                <c:formatCode>0%</c:formatCode>
                <c:ptCount val="12"/>
              </c:numCache>
            </c:numRef>
          </c:val>
          <c:smooth val="0"/>
          <c:extLst>
            <c:ext xmlns:c16="http://schemas.microsoft.com/office/drawing/2014/chart" uri="{C3380CC4-5D6E-409C-BE32-E72D297353CC}">
              <c16:uniqueId val="{0000000F-ADA8-4AE1-BD39-73AFE7C555E5}"/>
            </c:ext>
          </c:extLst>
        </c:ser>
        <c:ser>
          <c:idx val="4"/>
          <c:order val="9"/>
          <c:tx>
            <c:strRef>
              <c:f>Ejemplo!$M$28</c:f>
              <c:strCache>
                <c:ptCount val="1"/>
                <c:pt idx="0">
                  <c:v>% Cumplimiento</c:v>
                </c:pt>
              </c:strCache>
            </c:strRef>
          </c:tx>
          <c:spPr>
            <a:ln w="28575" cap="rnd">
              <a:solidFill>
                <a:schemeClr val="accent5"/>
              </a:solidFill>
              <a:round/>
            </a:ln>
            <a:effectLst/>
          </c:spPr>
          <c:marker>
            <c:symbol val="none"/>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Ejemplo!$M$29:$M$40</c:f>
              <c:numCache>
                <c:formatCode>General</c:formatCode>
                <c:ptCount val="12"/>
              </c:numCache>
            </c:numRef>
          </c:val>
          <c:smooth val="0"/>
          <c:extLst>
            <c:ext xmlns:c16="http://schemas.microsoft.com/office/drawing/2014/chart" uri="{C3380CC4-5D6E-409C-BE32-E72D297353CC}">
              <c16:uniqueId val="{00000011-ADA8-4AE1-BD39-73AFE7C555E5}"/>
            </c:ext>
          </c:extLst>
        </c:ser>
        <c:dLbls>
          <c:showLegendKey val="0"/>
          <c:showVal val="0"/>
          <c:showCatName val="0"/>
          <c:showSerName val="0"/>
          <c:showPercent val="0"/>
          <c:showBubbleSize val="0"/>
        </c:dLbls>
        <c:marker val="1"/>
        <c:smooth val="0"/>
        <c:axId val="2045113552"/>
        <c:axId val="2045124432"/>
      </c:lineChart>
      <c:lineChart>
        <c:grouping val="standard"/>
        <c:varyColors val="0"/>
        <c:ser>
          <c:idx val="3"/>
          <c:order val="8"/>
          <c:tx>
            <c:strRef>
              <c:f>Ejemplo!$L$28</c:f>
              <c:strCache>
                <c:ptCount val="1"/>
                <c:pt idx="0">
                  <c:v>Meta </c:v>
                </c:pt>
              </c:strCache>
            </c:strRef>
          </c:tx>
          <c:spPr>
            <a:ln w="28575" cap="rnd">
              <a:solidFill>
                <a:srgbClr val="92D050"/>
              </a:solidFill>
              <a:round/>
            </a:ln>
            <a:effectLst/>
          </c:spPr>
          <c:marker>
            <c:symbol val="diamond"/>
            <c:size val="5"/>
            <c:spPr>
              <a:solidFill>
                <a:srgbClr val="92D050"/>
              </a:solidFill>
              <a:ln w="9525">
                <a:solidFill>
                  <a:srgbClr val="92D050"/>
                </a:solidFill>
              </a:ln>
              <a:effectLst/>
            </c:spPr>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Ejemplo!$L$29:$L$40</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17-ADA8-4AE1-BD39-73AFE7C555E5}"/>
            </c:ext>
          </c:extLst>
        </c:ser>
        <c:dLbls>
          <c:showLegendKey val="0"/>
          <c:showVal val="0"/>
          <c:showCatName val="0"/>
          <c:showSerName val="0"/>
          <c:showPercent val="0"/>
          <c:showBubbleSize val="0"/>
        </c:dLbls>
        <c:marker val="1"/>
        <c:smooth val="0"/>
        <c:axId val="148020224"/>
        <c:axId val="2045124976"/>
      </c:lineChart>
      <c:catAx>
        <c:axId val="204511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5124432"/>
        <c:crosses val="autoZero"/>
        <c:auto val="1"/>
        <c:lblAlgn val="ctr"/>
        <c:lblOffset val="100"/>
        <c:noMultiLvlLbl val="0"/>
      </c:catAx>
      <c:valAx>
        <c:axId val="204512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Numero</a:t>
                </a:r>
              </a:p>
            </c:rich>
          </c:tx>
          <c:layout>
            <c:manualLayout>
              <c:xMode val="edge"/>
              <c:yMode val="edge"/>
              <c:x val="0.16969694212876554"/>
              <c:y val="0.3695075731282364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5113552"/>
        <c:crosses val="autoZero"/>
        <c:crossBetween val="between"/>
      </c:valAx>
      <c:valAx>
        <c:axId val="20451249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020224"/>
        <c:crosses val="max"/>
        <c:crossBetween val="between"/>
      </c:valAx>
      <c:catAx>
        <c:axId val="148020224"/>
        <c:scaling>
          <c:orientation val="minMax"/>
        </c:scaling>
        <c:delete val="1"/>
        <c:axPos val="b"/>
        <c:numFmt formatCode="General" sourceLinked="1"/>
        <c:majorTickMark val="out"/>
        <c:minorTickMark val="none"/>
        <c:tickLblPos val="none"/>
        <c:crossAx val="2045124976"/>
        <c:crosses val="autoZero"/>
        <c:auto val="1"/>
        <c:lblAlgn val="ctr"/>
        <c:lblOffset val="100"/>
        <c:noMultiLvlLbl val="0"/>
      </c:catAx>
      <c:dTable>
        <c:showHorzBorder val="1"/>
        <c:showVertBorder val="1"/>
        <c:showOutline val="1"/>
        <c:showKeys val="1"/>
        <c:spPr>
          <a:noFill/>
          <a:ln w="9525" cap="flat" cmpd="sng" algn="ctr">
            <a:solidFill>
              <a:schemeClr val="tx1"/>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solidFill>
            <a:schemeClr val="tx1"/>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1389529</xdr:colOff>
      <xdr:row>1</xdr:row>
      <xdr:rowOff>19115</xdr:rowOff>
    </xdr:from>
    <xdr:ext cx="16988118" cy="651242"/>
    <xdr:sp macro="" textlink="">
      <xdr:nvSpPr>
        <xdr:cNvPr id="3" name="AutoShape 2">
          <a:extLst>
            <a:ext uri="{FF2B5EF4-FFF2-40B4-BE49-F238E27FC236}">
              <a16:creationId xmlns:a16="http://schemas.microsoft.com/office/drawing/2014/main" id="{00000000-0008-0000-0000-000003000000}"/>
            </a:ext>
          </a:extLst>
        </xdr:cNvPr>
        <xdr:cNvSpPr>
          <a:spLocks noChangeArrowheads="1"/>
        </xdr:cNvSpPr>
      </xdr:nvSpPr>
      <xdr:spPr bwMode="auto">
        <a:xfrm>
          <a:off x="2151529" y="411321"/>
          <a:ext cx="16988118" cy="651242"/>
        </a:xfrm>
        <a:prstGeom prst="roundRect">
          <a:avLst>
            <a:gd name="adj" fmla="val 16667"/>
          </a:avLst>
        </a:prstGeom>
        <a:ln/>
      </xdr:spPr>
      <xdr:style>
        <a:lnRef idx="0">
          <a:schemeClr val="accent1"/>
        </a:lnRef>
        <a:fillRef idx="3">
          <a:schemeClr val="accent1"/>
        </a:fillRef>
        <a:effectRef idx="3">
          <a:schemeClr val="accent1"/>
        </a:effectRef>
        <a:fontRef idx="minor">
          <a:schemeClr val="lt1"/>
        </a:fontRef>
      </xdr:style>
      <xdr:txBody>
        <a:bodyPr rot="0" vertOverflow="overflow" horzOverflow="overflow" vert="horz" wrap="square" lIns="91440" tIns="0" rIns="91440" bIns="0" anchor="ctr" anchorCtr="1" upright="1">
          <a:spAutoFit/>
        </a:bodyPr>
        <a:lstStyle/>
        <a:p>
          <a:pPr algn="ctr"/>
          <a:r>
            <a:rPr lang="es-ES" sz="4000" b="1">
              <a:solidFill>
                <a:schemeClr val="bg1"/>
              </a:solidFill>
              <a:effectLst/>
              <a:latin typeface="Arial Narrow" panose="020B0604020202020204" pitchFamily="34" charset="0"/>
              <a:ea typeface="Times New Roman" panose="02020603050405020304" pitchFamily="18" charset="0"/>
              <a:cs typeface="Arial Narrow" panose="020B0604020202020204" pitchFamily="34" charset="0"/>
            </a:rPr>
            <a:t>Indicadores de Gestión</a:t>
          </a:r>
        </a:p>
      </xdr:txBody>
    </xdr:sp>
    <xdr:clientData/>
  </xdr:oneCellAnchor>
  <xdr:twoCellAnchor>
    <xdr:from>
      <xdr:col>18</xdr:col>
      <xdr:colOff>620682</xdr:colOff>
      <xdr:row>1</xdr:row>
      <xdr:rowOff>38288</xdr:rowOff>
    </xdr:from>
    <xdr:to>
      <xdr:col>19</xdr:col>
      <xdr:colOff>2005853</xdr:colOff>
      <xdr:row>2</xdr:row>
      <xdr:rowOff>302559</xdr:rowOff>
    </xdr:to>
    <xdr:sp macro="" textlink="">
      <xdr:nvSpPr>
        <xdr:cNvPr id="4" name="Rectángulo: esquinas redondeadas 3">
          <a:extLst>
            <a:ext uri="{FF2B5EF4-FFF2-40B4-BE49-F238E27FC236}">
              <a16:creationId xmlns:a16="http://schemas.microsoft.com/office/drawing/2014/main" id="{00000000-0008-0000-0000-000004000000}"/>
            </a:ext>
          </a:extLst>
        </xdr:cNvPr>
        <xdr:cNvSpPr/>
      </xdr:nvSpPr>
      <xdr:spPr>
        <a:xfrm>
          <a:off x="19536211" y="430494"/>
          <a:ext cx="4209054" cy="656477"/>
        </a:xfrm>
        <a:prstGeom prst="roundRect">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ES" sz="1100" b="1">
              <a:solidFill>
                <a:sysClr val="windowText" lastClr="000000"/>
              </a:solidFill>
              <a:effectLst/>
              <a:latin typeface="+mn-lt"/>
              <a:ea typeface="+mn-ea"/>
              <a:cs typeface="+mn-cs"/>
            </a:rPr>
            <a:t>Código: DE-FR-003</a:t>
          </a:r>
          <a:endParaRPr lang="es-ES" sz="1100">
            <a:solidFill>
              <a:sysClr val="windowText" lastClr="000000"/>
            </a:solidFill>
            <a:effectLst/>
          </a:endParaRPr>
        </a:p>
        <a:p>
          <a:r>
            <a:rPr lang="es-ES" sz="1100" b="1">
              <a:solidFill>
                <a:sysClr val="windowText" lastClr="000000"/>
              </a:solidFill>
              <a:effectLst/>
              <a:latin typeface="+mn-lt"/>
              <a:ea typeface="+mn-ea"/>
              <a:cs typeface="+mn-cs"/>
            </a:rPr>
            <a:t>Versión</a:t>
          </a:r>
          <a:r>
            <a:rPr lang="es-ES" sz="1100">
              <a:solidFill>
                <a:sysClr val="windowText" lastClr="000000"/>
              </a:solidFill>
              <a:effectLst/>
              <a:latin typeface="+mn-lt"/>
              <a:ea typeface="+mn-ea"/>
              <a:cs typeface="+mn-cs"/>
            </a:rPr>
            <a:t>: 7</a:t>
          </a:r>
        </a:p>
        <a:p>
          <a:r>
            <a:rPr lang="es-ES" sz="800" b="1">
              <a:solidFill>
                <a:sysClr val="windowText" lastClr="000000"/>
              </a:solidFill>
              <a:effectLst/>
              <a:latin typeface="+mn-lt"/>
              <a:ea typeface="+mn-ea"/>
              <a:cs typeface="+mn-cs"/>
            </a:rPr>
            <a:t>Fecha de Aprobación: 23-ene-2024</a:t>
          </a:r>
          <a:endParaRPr lang="es-ES"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xdr:from>
          <xdr:col>0</xdr:col>
          <xdr:colOff>447675</xdr:colOff>
          <xdr:row>1</xdr:row>
          <xdr:rowOff>9525</xdr:rowOff>
        </xdr:from>
        <xdr:to>
          <xdr:col>1</xdr:col>
          <xdr:colOff>762000</xdr:colOff>
          <xdr:row>2</xdr:row>
          <xdr:rowOff>361950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943014</xdr:colOff>
      <xdr:row>0</xdr:row>
      <xdr:rowOff>58964</xdr:rowOff>
    </xdr:from>
    <xdr:to>
      <xdr:col>16</xdr:col>
      <xdr:colOff>185552</xdr:colOff>
      <xdr:row>2</xdr:row>
      <xdr:rowOff>260048</xdr:rowOff>
    </xdr:to>
    <xdr:sp macro="" textlink="">
      <xdr:nvSpPr>
        <xdr:cNvPr id="4" name="AutoShape 2">
          <a:extLst>
            <a:ext uri="{FF2B5EF4-FFF2-40B4-BE49-F238E27FC236}">
              <a16:creationId xmlns:a16="http://schemas.microsoft.com/office/drawing/2014/main" id="{00000000-0008-0000-0100-000004000000}"/>
            </a:ext>
          </a:extLst>
        </xdr:cNvPr>
        <xdr:cNvSpPr>
          <a:spLocks noChangeArrowheads="1"/>
        </xdr:cNvSpPr>
      </xdr:nvSpPr>
      <xdr:spPr bwMode="auto">
        <a:xfrm>
          <a:off x="1705014" y="58964"/>
          <a:ext cx="17850924" cy="807220"/>
        </a:xfrm>
        <a:prstGeom prst="roundRect">
          <a:avLst>
            <a:gd name="adj" fmla="val 16667"/>
          </a:avLst>
        </a:prstGeom>
        <a:solidFill>
          <a:srgbClr val="92D050"/>
        </a:solidFill>
        <a:ln>
          <a:noFill/>
        </a:ln>
        <a:effectLst>
          <a:outerShdw dist="28398" dir="3806097" algn="ctr" rotWithShape="0">
            <a:schemeClr val="accent3">
              <a:lumMod val="50000"/>
              <a:lumOff val="0"/>
              <a:alpha val="50000"/>
            </a:schemeClr>
          </a:outerShdw>
        </a:effectLst>
      </xdr:spPr>
      <xdr:txBody>
        <a:bodyPr rot="0" vert="horz" wrap="square" lIns="91440" tIns="45720" rIns="91440" bIns="45720" anchor="t" anchorCtr="0" upright="1">
          <a:noAutofit/>
        </a:bodyPr>
        <a:lstStyle/>
        <a:p>
          <a:pPr algn="ctr"/>
          <a:r>
            <a:rPr lang="es-ES" sz="700">
              <a:solidFill>
                <a:sysClr val="windowText" lastClr="000000"/>
              </a:solidFill>
              <a:effectLst/>
              <a:latin typeface="Arial Narrow" panose="020B0604020202020204" pitchFamily="34" charset="0"/>
              <a:ea typeface="Times New Roman" panose="02020603050405020304" pitchFamily="18" charset="0"/>
              <a:cs typeface="Arial Narrow" panose="020B0604020202020204" pitchFamily="34" charset="0"/>
            </a:rPr>
            <a:t> </a:t>
          </a:r>
        </a:p>
        <a:p>
          <a:pPr algn="ctr"/>
          <a:r>
            <a:rPr lang="es-ES" sz="1600" b="1">
              <a:solidFill>
                <a:sysClr val="windowText" lastClr="000000"/>
              </a:solidFill>
              <a:effectLst/>
              <a:latin typeface="Arial Narrow" panose="020B0604020202020204" pitchFamily="34" charset="0"/>
              <a:ea typeface="Times New Roman" panose="02020603050405020304" pitchFamily="18" charset="0"/>
              <a:cs typeface="Arial Narrow" panose="020B0604020202020204" pitchFamily="34" charset="0"/>
            </a:rPr>
            <a:t>Proceso</a:t>
          </a:r>
          <a:r>
            <a:rPr lang="es-ES" sz="1600" b="1" baseline="0">
              <a:solidFill>
                <a:sysClr val="windowText" lastClr="000000"/>
              </a:solidFill>
              <a:effectLst/>
              <a:latin typeface="Arial Narrow" panose="020B0604020202020204" pitchFamily="34" charset="0"/>
              <a:ea typeface="Times New Roman" panose="02020603050405020304" pitchFamily="18" charset="0"/>
              <a:cs typeface="Arial Narrow" panose="020B0604020202020204" pitchFamily="34" charset="0"/>
            </a:rPr>
            <a:t> Direccionamiento Estratégico   </a:t>
          </a:r>
        </a:p>
        <a:p>
          <a:pPr algn="ctr"/>
          <a:r>
            <a:rPr lang="es-ES" sz="1600" b="1">
              <a:solidFill>
                <a:sysClr val="windowText" lastClr="000000"/>
              </a:solidFill>
              <a:effectLst/>
              <a:latin typeface="Arial Narrow" panose="020B0604020202020204" pitchFamily="34" charset="0"/>
              <a:ea typeface="Times New Roman" panose="02020603050405020304" pitchFamily="18" charset="0"/>
              <a:cs typeface="Arial Narrow" panose="020B0604020202020204" pitchFamily="34" charset="0"/>
            </a:rPr>
            <a:t>Indicadores de proceso</a:t>
          </a:r>
          <a:endParaRPr lang="es-ES" sz="1200">
            <a:solidFill>
              <a:sysClr val="windowText" lastClr="000000"/>
            </a:solidFill>
            <a:effectLst/>
            <a:latin typeface="Arial Narrow" panose="020B0604020202020204" pitchFamily="34" charset="0"/>
            <a:ea typeface="Times New Roman" panose="02020603050405020304" pitchFamily="18" charset="0"/>
            <a:cs typeface="Arial Narrow" panose="020B0604020202020204" pitchFamily="34" charset="0"/>
          </a:endParaRPr>
        </a:p>
      </xdr:txBody>
    </xdr:sp>
    <xdr:clientData/>
  </xdr:twoCellAnchor>
  <xdr:twoCellAnchor>
    <xdr:from>
      <xdr:col>16</xdr:col>
      <xdr:colOff>244929</xdr:colOff>
      <xdr:row>0</xdr:row>
      <xdr:rowOff>60475</xdr:rowOff>
    </xdr:from>
    <xdr:to>
      <xdr:col>16</xdr:col>
      <xdr:colOff>2643909</xdr:colOff>
      <xdr:row>2</xdr:row>
      <xdr:rowOff>229809</xdr:rowOff>
    </xdr:to>
    <xdr:sp macro="" textlink="">
      <xdr:nvSpPr>
        <xdr:cNvPr id="8" name="Rectángulo: esquinas redondeadas 7">
          <a:extLst>
            <a:ext uri="{FF2B5EF4-FFF2-40B4-BE49-F238E27FC236}">
              <a16:creationId xmlns:a16="http://schemas.microsoft.com/office/drawing/2014/main" id="{00000000-0008-0000-0100-000008000000}"/>
            </a:ext>
          </a:extLst>
        </xdr:cNvPr>
        <xdr:cNvSpPr/>
      </xdr:nvSpPr>
      <xdr:spPr>
        <a:xfrm>
          <a:off x="22400656" y="60475"/>
          <a:ext cx="2398980" cy="769698"/>
        </a:xfrm>
        <a:prstGeom prst="roundRect">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ES" sz="1100" b="1">
              <a:solidFill>
                <a:sysClr val="windowText" lastClr="000000"/>
              </a:solidFill>
              <a:effectLst/>
              <a:latin typeface="Arial Narrow" panose="020B0604020202020204" pitchFamily="34" charset="0"/>
              <a:ea typeface="+mn-ea"/>
              <a:cs typeface="Arial Narrow" panose="020B0604020202020204" pitchFamily="34" charset="0"/>
            </a:rPr>
            <a:t>Código: DE-FR-003 </a:t>
          </a:r>
          <a:endParaRPr lang="es-ES" sz="1100">
            <a:solidFill>
              <a:sysClr val="windowText" lastClr="000000"/>
            </a:solidFill>
            <a:effectLst/>
            <a:latin typeface="Arial Narrow" panose="020B0604020202020204" pitchFamily="34" charset="0"/>
            <a:cs typeface="Arial Narrow" panose="020B0604020202020204" pitchFamily="34" charset="0"/>
          </a:endParaRPr>
        </a:p>
        <a:p>
          <a:r>
            <a:rPr lang="es-ES" sz="1100" b="1">
              <a:solidFill>
                <a:sysClr val="windowText" lastClr="000000"/>
              </a:solidFill>
              <a:effectLst/>
              <a:latin typeface="Arial Narrow" panose="020B0604020202020204" pitchFamily="34" charset="0"/>
              <a:ea typeface="+mn-ea"/>
              <a:cs typeface="Arial Narrow" panose="020B0604020202020204" pitchFamily="34" charset="0"/>
            </a:rPr>
            <a:t>Versión</a:t>
          </a:r>
          <a:r>
            <a:rPr lang="es-ES" sz="1100">
              <a:solidFill>
                <a:sysClr val="windowText" lastClr="000000"/>
              </a:solidFill>
              <a:effectLst/>
              <a:latin typeface="Arial Narrow" panose="020B0604020202020204" pitchFamily="34" charset="0"/>
              <a:ea typeface="+mn-ea"/>
              <a:cs typeface="Arial Narrow" panose="020B0604020202020204" pitchFamily="34" charset="0"/>
            </a:rPr>
            <a:t>: 2</a:t>
          </a:r>
          <a:endParaRPr lang="es-ES" sz="1100">
            <a:solidFill>
              <a:sysClr val="windowText" lastClr="000000"/>
            </a:solidFill>
            <a:effectLst/>
            <a:latin typeface="Arial Narrow" panose="020B0604020202020204" pitchFamily="34" charset="0"/>
            <a:cs typeface="Arial Narrow" panose="020B0604020202020204" pitchFamily="34" charset="0"/>
          </a:endParaRPr>
        </a:p>
        <a:p>
          <a:pPr algn="ctr"/>
          <a:endParaRPr lang="es-ES" sz="800">
            <a:solidFill>
              <a:sysClr val="windowText" lastClr="000000"/>
            </a:solidFill>
            <a:effectLst/>
            <a:latin typeface="Arial Narrow" panose="020B0604020202020204" pitchFamily="34" charset="0"/>
            <a:ea typeface="+mn-ea"/>
            <a:cs typeface="Arial Narrow" panose="020B0604020202020204" pitchFamily="34" charset="0"/>
          </a:endParaRPr>
        </a:p>
        <a:p>
          <a:pPr algn="ctr"/>
          <a:r>
            <a:rPr lang="es-ES" sz="800">
              <a:solidFill>
                <a:sysClr val="windowText" lastClr="000000"/>
              </a:solidFill>
              <a:effectLst/>
              <a:latin typeface="Arial Narrow" panose="020B0604020202020204" pitchFamily="34" charset="0"/>
              <a:ea typeface="+mn-ea"/>
              <a:cs typeface="Arial Narrow" panose="020B0604020202020204" pitchFamily="34" charset="0"/>
            </a:rPr>
            <a:t>Rige a partir de su publicación la página web</a:t>
          </a:r>
          <a:endParaRPr lang="es-ES" sz="800">
            <a:solidFill>
              <a:sysClr val="windowText" lastClr="000000"/>
            </a:solidFill>
            <a:effectLst/>
            <a:latin typeface="Arial Narrow" panose="020B0604020202020204" pitchFamily="34" charset="0"/>
            <a:cs typeface="Arial Narrow" panose="020B0604020202020204" pitchFamily="34" charset="0"/>
          </a:endParaRPr>
        </a:p>
        <a:p>
          <a:pPr algn="l"/>
          <a:endParaRPr lang="es-ES" sz="1100">
            <a:solidFill>
              <a:sysClr val="windowText" lastClr="000000"/>
            </a:solidFill>
            <a:latin typeface="Arial Narrow" panose="020B0604020202020204" pitchFamily="34" charset="0"/>
            <a:cs typeface="Arial Narrow" panose="020B0604020202020204" pitchFamily="34" charset="0"/>
          </a:endParaRPr>
        </a:p>
      </xdr:txBody>
    </xdr:sp>
    <xdr:clientData/>
  </xdr:twoCellAnchor>
  <xdr:twoCellAnchor>
    <xdr:from>
      <xdr:col>13</xdr:col>
      <xdr:colOff>110366</xdr:colOff>
      <xdr:row>7</xdr:row>
      <xdr:rowOff>76805</xdr:rowOff>
    </xdr:from>
    <xdr:to>
      <xdr:col>14</xdr:col>
      <xdr:colOff>1374320</xdr:colOff>
      <xdr:row>7</xdr:row>
      <xdr:rowOff>2598965</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88446</xdr:colOff>
      <xdr:row>9</xdr:row>
      <xdr:rowOff>29937</xdr:rowOff>
    </xdr:from>
    <xdr:to>
      <xdr:col>14</xdr:col>
      <xdr:colOff>1319893</xdr:colOff>
      <xdr:row>21</xdr:row>
      <xdr:rowOff>40821</xdr:rowOff>
    </xdr:to>
    <xdr:graphicFrame macro="">
      <xdr:nvGraphicFramePr>
        <xdr:cNvPr id="10" name="Gráfico 9">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88446</xdr:colOff>
      <xdr:row>22</xdr:row>
      <xdr:rowOff>70758</xdr:rowOff>
    </xdr:from>
    <xdr:to>
      <xdr:col>15</xdr:col>
      <xdr:colOff>0</xdr:colOff>
      <xdr:row>24</xdr:row>
      <xdr:rowOff>0</xdr:rowOff>
    </xdr:to>
    <xdr:graphicFrame macro="">
      <xdr:nvGraphicFramePr>
        <xdr:cNvPr id="12" name="Gráfico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24</xdr:row>
      <xdr:rowOff>0</xdr:rowOff>
    </xdr:from>
    <xdr:to>
      <xdr:col>14</xdr:col>
      <xdr:colOff>1231447</xdr:colOff>
      <xdr:row>24</xdr:row>
      <xdr:rowOff>10884</xdr:rowOff>
    </xdr:to>
    <xdr:graphicFrame macro="">
      <xdr:nvGraphicFramePr>
        <xdr:cNvPr id="13" name="Gráfico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68036</xdr:colOff>
      <xdr:row>25</xdr:row>
      <xdr:rowOff>54429</xdr:rowOff>
    </xdr:from>
    <xdr:to>
      <xdr:col>14</xdr:col>
      <xdr:colOff>1353912</xdr:colOff>
      <xdr:row>26</xdr:row>
      <xdr:rowOff>1864178</xdr:rowOff>
    </xdr:to>
    <xdr:graphicFrame macro="">
      <xdr:nvGraphicFramePr>
        <xdr:cNvPr id="14" name="Gráfico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28</xdr:row>
      <xdr:rowOff>0</xdr:rowOff>
    </xdr:from>
    <xdr:to>
      <xdr:col>14</xdr:col>
      <xdr:colOff>1285876</xdr:colOff>
      <xdr:row>39</xdr:row>
      <xdr:rowOff>204107</xdr:rowOff>
    </xdr:to>
    <xdr:graphicFrame macro="">
      <xdr:nvGraphicFramePr>
        <xdr:cNvPr id="15" name="Gráfico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xdr:from>
          <xdr:col>0</xdr:col>
          <xdr:colOff>142875</xdr:colOff>
          <xdr:row>0</xdr:row>
          <xdr:rowOff>85725</xdr:rowOff>
        </xdr:from>
        <xdr:to>
          <xdr:col>1</xdr:col>
          <xdr:colOff>1019175</xdr:colOff>
          <xdr:row>3</xdr:row>
          <xdr:rowOff>104775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png"/><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651"/>
  <sheetViews>
    <sheetView showGridLines="0" tabSelected="1" zoomScale="64" zoomScaleNormal="64" zoomScaleSheetLayoutView="90" workbookViewId="0">
      <selection activeCell="K13" sqref="K13:K16"/>
    </sheetView>
  </sheetViews>
  <sheetFormatPr baseColWidth="10" defaultColWidth="11.42578125" defaultRowHeight="30.75" customHeight="1" x14ac:dyDescent="0.25"/>
  <cols>
    <col min="1" max="1" width="11.42578125" style="1"/>
    <col min="2" max="2" width="23.140625" style="1" customWidth="1"/>
    <col min="3" max="3" width="25.85546875" style="1" customWidth="1"/>
    <col min="4" max="4" width="22.7109375" style="1" customWidth="1"/>
    <col min="5" max="9" width="14.28515625" style="18" customWidth="1"/>
    <col min="10" max="11" width="17.7109375" style="18" customWidth="1"/>
    <col min="12" max="12" width="14.28515625" style="18" customWidth="1"/>
    <col min="13" max="13" width="10.7109375" style="1" bestFit="1" customWidth="1"/>
    <col min="14" max="14" width="24.5703125" style="1" customWidth="1"/>
    <col min="15" max="15" width="9.85546875" style="1" bestFit="1" customWidth="1"/>
    <col min="16" max="16" width="8.28515625" style="1" customWidth="1"/>
    <col min="17" max="18" width="18.85546875" style="1" customWidth="1"/>
    <col min="19" max="19" width="42.28515625" style="1" customWidth="1"/>
    <col min="20" max="20" width="30.42578125" style="1" customWidth="1"/>
    <col min="21" max="22" width="12.42578125" style="1" customWidth="1"/>
    <col min="23" max="23" width="30.42578125" style="1" bestFit="1" customWidth="1"/>
    <col min="24" max="24" width="12.42578125" style="1" customWidth="1"/>
    <col min="25" max="25" width="17.5703125" style="1" customWidth="1"/>
    <col min="26" max="28" width="12.42578125" style="1" customWidth="1"/>
    <col min="29" max="29" width="32.5703125" style="1" customWidth="1"/>
    <col min="30" max="30" width="30.42578125" style="1" customWidth="1"/>
    <col min="31" max="16384" width="11.42578125" style="1"/>
  </cols>
  <sheetData>
    <row r="1" spans="1:30" ht="30.75" customHeight="1" x14ac:dyDescent="0.25">
      <c r="C1" s="127"/>
    </row>
    <row r="2" spans="1:30" ht="30.75" customHeight="1" x14ac:dyDescent="0.25">
      <c r="C2" s="127"/>
    </row>
    <row r="3" spans="1:30" ht="30.75" customHeight="1" x14ac:dyDescent="0.25">
      <c r="C3" s="127"/>
    </row>
    <row r="5" spans="1:30" ht="30.75" customHeight="1" x14ac:dyDescent="0.25">
      <c r="L5" s="128"/>
      <c r="M5" s="128"/>
      <c r="N5" s="128"/>
      <c r="O5" s="128"/>
      <c r="P5" s="128"/>
      <c r="Q5" s="128"/>
      <c r="R5" s="26"/>
    </row>
    <row r="6" spans="1:30" s="2" customFormat="1" ht="30.75" customHeight="1" x14ac:dyDescent="0.25">
      <c r="A6" s="33" t="s">
        <v>2</v>
      </c>
      <c r="B6" s="33" t="s">
        <v>83</v>
      </c>
      <c r="C6" s="33" t="s">
        <v>3</v>
      </c>
      <c r="D6" s="33" t="s">
        <v>4</v>
      </c>
      <c r="E6" s="33" t="s">
        <v>5</v>
      </c>
      <c r="F6" s="33" t="s">
        <v>6</v>
      </c>
      <c r="G6" s="33" t="s">
        <v>7</v>
      </c>
      <c r="H6" s="33" t="s">
        <v>8</v>
      </c>
      <c r="I6" s="33" t="s">
        <v>9</v>
      </c>
      <c r="J6" s="33" t="s">
        <v>10</v>
      </c>
      <c r="K6" s="33" t="s">
        <v>85</v>
      </c>
      <c r="L6" s="33" t="s">
        <v>11</v>
      </c>
      <c r="M6" s="33" t="s">
        <v>12</v>
      </c>
      <c r="N6" s="33" t="s">
        <v>13</v>
      </c>
      <c r="O6" s="33" t="s">
        <v>14</v>
      </c>
      <c r="P6" s="33" t="s">
        <v>15</v>
      </c>
      <c r="Q6" s="33" t="s">
        <v>16</v>
      </c>
      <c r="R6" s="33" t="s">
        <v>79</v>
      </c>
      <c r="S6" s="34" t="s">
        <v>18</v>
      </c>
      <c r="T6" s="34" t="s">
        <v>19</v>
      </c>
      <c r="U6" s="32" t="s">
        <v>80</v>
      </c>
      <c r="V6" s="32" t="s">
        <v>20</v>
      </c>
      <c r="W6" s="32" t="s">
        <v>84</v>
      </c>
      <c r="X6" s="32" t="s">
        <v>21</v>
      </c>
      <c r="Y6" s="32" t="s">
        <v>81</v>
      </c>
      <c r="Z6" s="32" t="s">
        <v>82</v>
      </c>
      <c r="AA6" s="32" t="s">
        <v>22</v>
      </c>
      <c r="AB6" s="32" t="s">
        <v>23</v>
      </c>
      <c r="AC6" s="32" t="s">
        <v>24</v>
      </c>
      <c r="AD6" s="1"/>
    </row>
    <row r="7" spans="1:30" ht="30.75" customHeight="1" x14ac:dyDescent="0.25">
      <c r="A7" s="121">
        <v>1</v>
      </c>
      <c r="B7" s="124" t="s">
        <v>782</v>
      </c>
      <c r="C7" s="90" t="s">
        <v>86</v>
      </c>
      <c r="D7" s="90" t="s">
        <v>87</v>
      </c>
      <c r="E7" s="97" t="s">
        <v>88</v>
      </c>
      <c r="F7" s="97" t="s">
        <v>89</v>
      </c>
      <c r="G7" s="97" t="s">
        <v>31</v>
      </c>
      <c r="H7" s="97" t="s">
        <v>90</v>
      </c>
      <c r="I7" s="97" t="s">
        <v>91</v>
      </c>
      <c r="J7" s="97" t="s">
        <v>92</v>
      </c>
      <c r="K7" s="77" t="s">
        <v>93</v>
      </c>
      <c r="L7" s="8" t="s">
        <v>38</v>
      </c>
      <c r="M7" s="8"/>
      <c r="N7" s="8">
        <v>1</v>
      </c>
      <c r="O7" s="20"/>
      <c r="P7" s="21">
        <v>1</v>
      </c>
      <c r="Q7" s="21">
        <f t="shared" ref="Q7:Q9" si="0">IFERROR(IF((+O7/P7)&gt;100%,100%,(O7/P7)),"")</f>
        <v>0</v>
      </c>
      <c r="R7" s="22"/>
      <c r="S7" s="22"/>
      <c r="T7" s="31"/>
      <c r="U7" s="30"/>
      <c r="V7" s="16"/>
      <c r="W7" s="16"/>
      <c r="X7" s="16"/>
      <c r="Y7" s="27"/>
      <c r="Z7" s="16"/>
      <c r="AA7" s="16"/>
      <c r="AB7" s="16"/>
      <c r="AC7" s="29" t="s">
        <v>120</v>
      </c>
    </row>
    <row r="8" spans="1:30" ht="30.75" customHeight="1" x14ac:dyDescent="0.25">
      <c r="A8" s="122"/>
      <c r="B8" s="125"/>
      <c r="C8" s="90"/>
      <c r="D8" s="90"/>
      <c r="E8" s="97"/>
      <c r="F8" s="97"/>
      <c r="G8" s="97"/>
      <c r="H8" s="97"/>
      <c r="I8" s="97"/>
      <c r="J8" s="97"/>
      <c r="K8" s="78"/>
      <c r="L8" s="8" t="s">
        <v>39</v>
      </c>
      <c r="M8" s="8"/>
      <c r="N8" s="8">
        <v>1</v>
      </c>
      <c r="O8" s="20"/>
      <c r="P8" s="21">
        <v>1</v>
      </c>
      <c r="Q8" s="21">
        <f t="shared" si="0"/>
        <v>0</v>
      </c>
      <c r="R8" s="22"/>
      <c r="S8" s="22"/>
      <c r="T8" s="31"/>
      <c r="U8" s="30"/>
      <c r="V8" s="16"/>
      <c r="W8" s="16"/>
      <c r="X8" s="16"/>
      <c r="Y8" s="27"/>
      <c r="Z8" s="27"/>
      <c r="AA8" s="28"/>
      <c r="AB8" s="28"/>
      <c r="AC8" s="29" t="s">
        <v>120</v>
      </c>
    </row>
    <row r="9" spans="1:30" ht="30.75" customHeight="1" x14ac:dyDescent="0.25">
      <c r="A9" s="122"/>
      <c r="B9" s="125"/>
      <c r="C9" s="90"/>
      <c r="D9" s="90"/>
      <c r="E9" s="97"/>
      <c r="F9" s="97"/>
      <c r="G9" s="97"/>
      <c r="H9" s="97"/>
      <c r="I9" s="97"/>
      <c r="J9" s="97"/>
      <c r="K9" s="78"/>
      <c r="L9" s="8" t="s">
        <v>40</v>
      </c>
      <c r="M9" s="8"/>
      <c r="N9" s="8">
        <v>1</v>
      </c>
      <c r="O9" s="20"/>
      <c r="P9" s="21">
        <v>1</v>
      </c>
      <c r="Q9" s="21">
        <f t="shared" si="0"/>
        <v>0</v>
      </c>
      <c r="R9" s="22"/>
      <c r="S9" s="22"/>
      <c r="T9" s="31"/>
      <c r="U9" s="30"/>
      <c r="V9" s="16"/>
      <c r="W9" s="16"/>
      <c r="X9" s="16"/>
      <c r="Y9" s="27"/>
      <c r="Z9" s="27"/>
      <c r="AA9" s="28"/>
      <c r="AB9" s="28"/>
      <c r="AC9" s="29" t="s">
        <v>120</v>
      </c>
    </row>
    <row r="10" spans="1:30" ht="30.75" customHeight="1" x14ac:dyDescent="0.25">
      <c r="A10" s="122"/>
      <c r="B10" s="125"/>
      <c r="C10" s="90"/>
      <c r="D10" s="90"/>
      <c r="E10" s="97"/>
      <c r="F10" s="97"/>
      <c r="G10" s="97"/>
      <c r="H10" s="97"/>
      <c r="I10" s="97"/>
      <c r="J10" s="97"/>
      <c r="K10" s="78"/>
      <c r="L10" s="8" t="s">
        <v>41</v>
      </c>
      <c r="M10" s="22"/>
      <c r="N10" s="8">
        <v>1</v>
      </c>
      <c r="O10" s="20"/>
      <c r="P10" s="21">
        <v>1</v>
      </c>
      <c r="Q10" s="21">
        <f>IFERROR(IF((+O10/P10)&gt;100%,100%,(O10/P10)),"")</f>
        <v>0</v>
      </c>
      <c r="R10" s="22"/>
      <c r="S10" s="22"/>
      <c r="T10" s="31"/>
      <c r="U10" s="30"/>
      <c r="V10" s="16"/>
      <c r="W10" s="16"/>
      <c r="X10" s="16"/>
      <c r="Y10" s="27"/>
      <c r="Z10" s="27"/>
      <c r="AA10" s="28"/>
      <c r="AB10" s="28"/>
      <c r="AC10" s="29" t="s">
        <v>120</v>
      </c>
    </row>
    <row r="11" spans="1:30" ht="30.75" customHeight="1" x14ac:dyDescent="0.25">
      <c r="A11" s="123"/>
      <c r="B11" s="126"/>
      <c r="C11" s="90"/>
      <c r="D11" s="90"/>
      <c r="E11" s="97"/>
      <c r="F11" s="97"/>
      <c r="G11" s="97"/>
      <c r="H11" s="97"/>
      <c r="I11" s="97"/>
      <c r="J11" s="97"/>
      <c r="K11" s="79"/>
      <c r="L11" s="35" t="s">
        <v>29</v>
      </c>
      <c r="M11" s="39">
        <f t="shared" ref="M11:O11" si="1">SUM(M7:M10)</f>
        <v>0</v>
      </c>
      <c r="N11" s="39">
        <f t="shared" si="1"/>
        <v>4</v>
      </c>
      <c r="O11" s="21">
        <f t="shared" si="1"/>
        <v>0</v>
      </c>
      <c r="P11" s="21">
        <v>1</v>
      </c>
      <c r="Q11" s="21">
        <f>IFERROR(IF((+O11/P11)&gt;100%,100%,(O11/P11)),"")</f>
        <v>0</v>
      </c>
      <c r="R11" s="22"/>
      <c r="S11" s="24"/>
      <c r="T11" s="31"/>
      <c r="U11" s="16"/>
      <c r="V11" s="16"/>
      <c r="W11" s="16"/>
      <c r="X11" s="16"/>
      <c r="Y11" s="27"/>
      <c r="Z11" s="27"/>
      <c r="AA11" s="28"/>
      <c r="AB11" s="28"/>
      <c r="AC11" s="29" t="s">
        <v>120</v>
      </c>
    </row>
    <row r="12" spans="1:30" ht="30.75" customHeight="1" x14ac:dyDescent="0.25">
      <c r="A12" s="33" t="s">
        <v>2</v>
      </c>
      <c r="B12" s="33" t="s">
        <v>83</v>
      </c>
      <c r="C12" s="33" t="s">
        <v>3</v>
      </c>
      <c r="D12" s="33" t="s">
        <v>4</v>
      </c>
      <c r="E12" s="33" t="s">
        <v>5</v>
      </c>
      <c r="F12" s="33" t="s">
        <v>6</v>
      </c>
      <c r="G12" s="33" t="s">
        <v>7</v>
      </c>
      <c r="H12" s="33" t="s">
        <v>8</v>
      </c>
      <c r="I12" s="33" t="s">
        <v>9</v>
      </c>
      <c r="J12" s="33" t="s">
        <v>10</v>
      </c>
      <c r="K12" s="33" t="s">
        <v>85</v>
      </c>
      <c r="L12" s="33" t="s">
        <v>11</v>
      </c>
      <c r="M12" s="33" t="s">
        <v>12</v>
      </c>
      <c r="N12" s="33" t="s">
        <v>13</v>
      </c>
      <c r="O12" s="33" t="s">
        <v>14</v>
      </c>
      <c r="P12" s="33" t="s">
        <v>15</v>
      </c>
      <c r="Q12" s="33" t="s">
        <v>16</v>
      </c>
      <c r="R12" s="33" t="s">
        <v>79</v>
      </c>
      <c r="S12" s="34" t="s">
        <v>18</v>
      </c>
      <c r="T12" s="34" t="s">
        <v>19</v>
      </c>
      <c r="U12" s="32" t="s">
        <v>80</v>
      </c>
      <c r="V12" s="32" t="s">
        <v>20</v>
      </c>
      <c r="W12" s="32" t="s">
        <v>84</v>
      </c>
      <c r="X12" s="32" t="s">
        <v>21</v>
      </c>
      <c r="Y12" s="32" t="s">
        <v>81</v>
      </c>
      <c r="Z12" s="32" t="s">
        <v>82</v>
      </c>
      <c r="AA12" s="32" t="s">
        <v>22</v>
      </c>
      <c r="AB12" s="32" t="s">
        <v>23</v>
      </c>
      <c r="AC12" s="32" t="s">
        <v>24</v>
      </c>
    </row>
    <row r="13" spans="1:30" ht="30.75" customHeight="1" x14ac:dyDescent="0.25">
      <c r="A13" s="121">
        <v>2</v>
      </c>
      <c r="B13" s="90" t="s">
        <v>782</v>
      </c>
      <c r="C13" s="90" t="s">
        <v>94</v>
      </c>
      <c r="D13" s="90" t="s">
        <v>95</v>
      </c>
      <c r="E13" s="97" t="s">
        <v>88</v>
      </c>
      <c r="F13" s="97" t="s">
        <v>96</v>
      </c>
      <c r="G13" s="97" t="s">
        <v>31</v>
      </c>
      <c r="H13" s="97" t="s">
        <v>97</v>
      </c>
      <c r="I13" s="97" t="s">
        <v>98</v>
      </c>
      <c r="J13" s="97" t="s">
        <v>99</v>
      </c>
      <c r="K13" s="77" t="s">
        <v>100</v>
      </c>
      <c r="L13" s="19" t="s">
        <v>26</v>
      </c>
      <c r="M13" s="8"/>
      <c r="N13" s="8">
        <v>1</v>
      </c>
      <c r="O13" s="20"/>
      <c r="P13" s="21">
        <v>1</v>
      </c>
      <c r="Q13" s="21">
        <f>IFERROR(IF((+O13/P13)&gt;100%,100%,(O13/P13)),"")</f>
        <v>0</v>
      </c>
      <c r="R13" s="25"/>
      <c r="S13" s="25"/>
      <c r="T13" s="23"/>
      <c r="U13" s="12"/>
      <c r="V13" s="16"/>
      <c r="W13" s="16"/>
      <c r="X13" s="16"/>
      <c r="Y13" s="27"/>
      <c r="Z13" s="27"/>
      <c r="AA13" s="28"/>
      <c r="AB13" s="28"/>
      <c r="AC13" s="29" t="s">
        <v>120</v>
      </c>
    </row>
    <row r="14" spans="1:30" ht="30.75" customHeight="1" x14ac:dyDescent="0.25">
      <c r="A14" s="122"/>
      <c r="B14" s="90"/>
      <c r="C14" s="90"/>
      <c r="D14" s="90"/>
      <c r="E14" s="97"/>
      <c r="F14" s="97"/>
      <c r="G14" s="97"/>
      <c r="H14" s="97"/>
      <c r="I14" s="97"/>
      <c r="J14" s="97"/>
      <c r="K14" s="78"/>
      <c r="L14" s="19" t="s">
        <v>27</v>
      </c>
      <c r="M14" s="8"/>
      <c r="N14" s="8">
        <v>1</v>
      </c>
      <c r="O14" s="20"/>
      <c r="P14" s="21">
        <v>1</v>
      </c>
      <c r="Q14" s="21">
        <f>IFERROR(IF((+O14/P14)&gt;100%,100%,(O14/P14)),"")</f>
        <v>0</v>
      </c>
      <c r="R14" s="25"/>
      <c r="S14" s="25"/>
      <c r="T14" s="23"/>
      <c r="U14" s="12"/>
      <c r="V14" s="16"/>
      <c r="W14" s="16"/>
      <c r="X14" s="16"/>
      <c r="Y14" s="27"/>
      <c r="Z14" s="27"/>
      <c r="AA14" s="28"/>
      <c r="AB14" s="28"/>
      <c r="AC14" s="29" t="s">
        <v>120</v>
      </c>
    </row>
    <row r="15" spans="1:30" ht="30.75" customHeight="1" x14ac:dyDescent="0.25">
      <c r="A15" s="122"/>
      <c r="B15" s="90"/>
      <c r="C15" s="90"/>
      <c r="D15" s="90"/>
      <c r="E15" s="97"/>
      <c r="F15" s="97"/>
      <c r="G15" s="97"/>
      <c r="H15" s="97"/>
      <c r="I15" s="97"/>
      <c r="J15" s="97"/>
      <c r="K15" s="78"/>
      <c r="L15" s="19" t="s">
        <v>28</v>
      </c>
      <c r="M15" s="22"/>
      <c r="N15" s="8">
        <v>1</v>
      </c>
      <c r="O15" s="20"/>
      <c r="P15" s="21">
        <v>1</v>
      </c>
      <c r="Q15" s="21">
        <f>IFERROR(IF((+O15/P15)&gt;100%,100%,(O15/P15)),"")</f>
        <v>0</v>
      </c>
      <c r="R15" s="25"/>
      <c r="S15" s="25"/>
      <c r="T15" s="23"/>
      <c r="U15" s="12"/>
      <c r="V15" s="16"/>
      <c r="W15" s="16"/>
      <c r="X15" s="16"/>
      <c r="Y15" s="27"/>
      <c r="Z15" s="27"/>
      <c r="AA15" s="28"/>
      <c r="AB15" s="28"/>
      <c r="AC15" s="29" t="s">
        <v>120</v>
      </c>
    </row>
    <row r="16" spans="1:30" ht="30.75" customHeight="1" x14ac:dyDescent="0.25">
      <c r="A16" s="123"/>
      <c r="B16" s="90"/>
      <c r="C16" s="90"/>
      <c r="D16" s="90"/>
      <c r="E16" s="97"/>
      <c r="F16" s="97"/>
      <c r="G16" s="97"/>
      <c r="H16" s="97"/>
      <c r="I16" s="97"/>
      <c r="J16" s="97"/>
      <c r="K16" s="79"/>
      <c r="L16" s="35" t="s">
        <v>29</v>
      </c>
      <c r="M16" s="39">
        <f t="shared" ref="M16" si="2">SUM(M12:M15)</f>
        <v>0</v>
      </c>
      <c r="N16" s="39">
        <f t="shared" ref="N16" si="3">SUM(N12:N15)</f>
        <v>3</v>
      </c>
      <c r="O16" s="21">
        <f t="shared" ref="O16" si="4">SUM(O12:O15)</f>
        <v>0</v>
      </c>
      <c r="P16" s="21">
        <v>1</v>
      </c>
      <c r="Q16" s="21">
        <f>IFERROR(IF((+O16/P16)&gt;100%,100%,(O16/P16)),"")</f>
        <v>0</v>
      </c>
      <c r="R16" s="25"/>
      <c r="S16" s="24"/>
      <c r="T16" s="23"/>
      <c r="U16" s="16"/>
      <c r="V16" s="16"/>
      <c r="W16" s="16"/>
      <c r="X16" s="16"/>
      <c r="Y16" s="27"/>
      <c r="Z16" s="27"/>
      <c r="AA16" s="28"/>
      <c r="AB16" s="28"/>
      <c r="AC16" s="29" t="s">
        <v>120</v>
      </c>
    </row>
    <row r="17" spans="1:29" ht="30.75" customHeight="1" x14ac:dyDescent="0.25">
      <c r="A17" s="33" t="s">
        <v>2</v>
      </c>
      <c r="B17" s="33" t="s">
        <v>83</v>
      </c>
      <c r="C17" s="33" t="s">
        <v>3</v>
      </c>
      <c r="D17" s="33" t="s">
        <v>4</v>
      </c>
      <c r="E17" s="33" t="s">
        <v>5</v>
      </c>
      <c r="F17" s="33" t="s">
        <v>6</v>
      </c>
      <c r="G17" s="33" t="s">
        <v>7</v>
      </c>
      <c r="H17" s="33" t="s">
        <v>8</v>
      </c>
      <c r="I17" s="33" t="s">
        <v>9</v>
      </c>
      <c r="J17" s="33" t="s">
        <v>10</v>
      </c>
      <c r="K17" s="33" t="s">
        <v>85</v>
      </c>
      <c r="L17" s="33" t="s">
        <v>11</v>
      </c>
      <c r="M17" s="33" t="s">
        <v>12</v>
      </c>
      <c r="N17" s="33" t="s">
        <v>13</v>
      </c>
      <c r="O17" s="33" t="s">
        <v>14</v>
      </c>
      <c r="P17" s="33" t="s">
        <v>15</v>
      </c>
      <c r="Q17" s="33" t="s">
        <v>16</v>
      </c>
      <c r="R17" s="33" t="s">
        <v>79</v>
      </c>
      <c r="S17" s="34" t="s">
        <v>18</v>
      </c>
      <c r="T17" s="34" t="s">
        <v>19</v>
      </c>
      <c r="U17" s="32" t="s">
        <v>80</v>
      </c>
      <c r="V17" s="32" t="s">
        <v>20</v>
      </c>
      <c r="W17" s="32" t="s">
        <v>84</v>
      </c>
      <c r="X17" s="32" t="s">
        <v>21</v>
      </c>
      <c r="Y17" s="32" t="s">
        <v>81</v>
      </c>
      <c r="Z17" s="32" t="s">
        <v>82</v>
      </c>
      <c r="AA17" s="32" t="s">
        <v>22</v>
      </c>
      <c r="AB17" s="32" t="s">
        <v>23</v>
      </c>
      <c r="AC17" s="32" t="s">
        <v>24</v>
      </c>
    </row>
    <row r="18" spans="1:29" ht="30.75" customHeight="1" x14ac:dyDescent="0.25">
      <c r="A18" s="121">
        <v>3</v>
      </c>
      <c r="B18" s="90" t="s">
        <v>782</v>
      </c>
      <c r="C18" s="90" t="s">
        <v>101</v>
      </c>
      <c r="D18" s="97" t="s">
        <v>102</v>
      </c>
      <c r="E18" s="97" t="s">
        <v>88</v>
      </c>
      <c r="F18" s="97" t="s">
        <v>89</v>
      </c>
      <c r="G18" s="97" t="s">
        <v>25</v>
      </c>
      <c r="H18" s="97" t="s">
        <v>103</v>
      </c>
      <c r="I18" s="97" t="s">
        <v>104</v>
      </c>
      <c r="J18" s="97" t="s">
        <v>105</v>
      </c>
      <c r="K18" s="97" t="s">
        <v>112</v>
      </c>
      <c r="L18" s="8" t="s">
        <v>38</v>
      </c>
      <c r="M18" s="8"/>
      <c r="N18" s="36">
        <v>4</v>
      </c>
      <c r="O18" s="20"/>
      <c r="P18" s="21">
        <v>1</v>
      </c>
      <c r="Q18" s="21">
        <f t="shared" ref="Q18:Q20" si="5">IFERROR(IF((+O18/P18)&gt;100%,100%,(O18/P18)),"")</f>
        <v>0</v>
      </c>
      <c r="R18" s="22"/>
      <c r="S18" s="22"/>
      <c r="T18" s="31"/>
      <c r="U18" s="30"/>
      <c r="V18" s="16"/>
      <c r="W18" s="16"/>
      <c r="X18" s="16"/>
      <c r="Y18" s="27"/>
      <c r="Z18" s="16"/>
      <c r="AA18" s="16"/>
      <c r="AB18" s="16"/>
      <c r="AC18" s="29" t="s">
        <v>120</v>
      </c>
    </row>
    <row r="19" spans="1:29" ht="30.75" customHeight="1" x14ac:dyDescent="0.25">
      <c r="A19" s="122"/>
      <c r="B19" s="90"/>
      <c r="C19" s="90"/>
      <c r="D19" s="97"/>
      <c r="E19" s="97"/>
      <c r="F19" s="97"/>
      <c r="G19" s="97"/>
      <c r="H19" s="97"/>
      <c r="I19" s="97"/>
      <c r="J19" s="97"/>
      <c r="K19" s="97"/>
      <c r="L19" s="8" t="s">
        <v>39</v>
      </c>
      <c r="M19" s="8"/>
      <c r="N19" s="36">
        <v>5</v>
      </c>
      <c r="O19" s="20"/>
      <c r="P19" s="21">
        <v>1</v>
      </c>
      <c r="Q19" s="21">
        <f t="shared" si="5"/>
        <v>0</v>
      </c>
      <c r="R19" s="22"/>
      <c r="S19" s="22"/>
      <c r="T19" s="31"/>
      <c r="U19" s="30"/>
      <c r="V19" s="16"/>
      <c r="W19" s="16"/>
      <c r="X19" s="16"/>
      <c r="Y19" s="27"/>
      <c r="Z19" s="27"/>
      <c r="AA19" s="28"/>
      <c r="AB19" s="28"/>
      <c r="AC19" s="29" t="s">
        <v>120</v>
      </c>
    </row>
    <row r="20" spans="1:29" ht="30.75" customHeight="1" x14ac:dyDescent="0.25">
      <c r="A20" s="122"/>
      <c r="B20" s="90"/>
      <c r="C20" s="90"/>
      <c r="D20" s="97"/>
      <c r="E20" s="97"/>
      <c r="F20" s="97"/>
      <c r="G20" s="97"/>
      <c r="H20" s="97"/>
      <c r="I20" s="97"/>
      <c r="J20" s="97"/>
      <c r="K20" s="97"/>
      <c r="L20" s="8" t="s">
        <v>40</v>
      </c>
      <c r="M20" s="8"/>
      <c r="N20" s="36">
        <v>6</v>
      </c>
      <c r="O20" s="20"/>
      <c r="P20" s="21">
        <v>1</v>
      </c>
      <c r="Q20" s="21">
        <f t="shared" si="5"/>
        <v>0</v>
      </c>
      <c r="R20" s="22"/>
      <c r="S20" s="22"/>
      <c r="T20" s="31"/>
      <c r="U20" s="30"/>
      <c r="V20" s="16"/>
      <c r="W20" s="16"/>
      <c r="X20" s="16"/>
      <c r="Y20" s="27"/>
      <c r="Z20" s="27"/>
      <c r="AA20" s="28"/>
      <c r="AB20" s="28"/>
      <c r="AC20" s="29" t="s">
        <v>120</v>
      </c>
    </row>
    <row r="21" spans="1:29" ht="30.75" customHeight="1" x14ac:dyDescent="0.25">
      <c r="A21" s="122"/>
      <c r="B21" s="90"/>
      <c r="C21" s="90"/>
      <c r="D21" s="97"/>
      <c r="E21" s="97"/>
      <c r="F21" s="97"/>
      <c r="G21" s="97"/>
      <c r="H21" s="97"/>
      <c r="I21" s="97"/>
      <c r="J21" s="97"/>
      <c r="K21" s="97"/>
      <c r="L21" s="8" t="s">
        <v>41</v>
      </c>
      <c r="M21" s="22"/>
      <c r="N21" s="36">
        <v>15</v>
      </c>
      <c r="O21" s="20"/>
      <c r="P21" s="21">
        <v>1</v>
      </c>
      <c r="Q21" s="21">
        <f>IFERROR(IF((+O21/P21)&gt;100%,100%,(O21/P21)),"")</f>
        <v>0</v>
      </c>
      <c r="R21" s="22"/>
      <c r="S21" s="22"/>
      <c r="T21" s="31"/>
      <c r="U21" s="30"/>
      <c r="V21" s="16"/>
      <c r="W21" s="16"/>
      <c r="X21" s="16"/>
      <c r="Y21" s="27"/>
      <c r="Z21" s="27"/>
      <c r="AA21" s="28"/>
      <c r="AB21" s="28"/>
      <c r="AC21" s="29" t="s">
        <v>120</v>
      </c>
    </row>
    <row r="22" spans="1:29" ht="30.75" customHeight="1" x14ac:dyDescent="0.25">
      <c r="A22" s="123"/>
      <c r="B22" s="90"/>
      <c r="C22" s="90"/>
      <c r="D22" s="97"/>
      <c r="E22" s="97"/>
      <c r="F22" s="97"/>
      <c r="G22" s="97"/>
      <c r="H22" s="97"/>
      <c r="I22" s="97"/>
      <c r="J22" s="97"/>
      <c r="K22" s="97"/>
      <c r="L22" s="35" t="s">
        <v>29</v>
      </c>
      <c r="M22" s="39">
        <f t="shared" ref="M22" si="6">SUM(M18:M21)</f>
        <v>0</v>
      </c>
      <c r="N22" s="39">
        <f t="shared" ref="N22" si="7">SUM(N18:N21)</f>
        <v>30</v>
      </c>
      <c r="O22" s="21">
        <f t="shared" ref="O22" si="8">SUM(O18:O21)</f>
        <v>0</v>
      </c>
      <c r="P22" s="21">
        <v>1</v>
      </c>
      <c r="Q22" s="21">
        <f>IFERROR(IF((+O22/P22)&gt;100%,100%,(O22/P22)),"")</f>
        <v>0</v>
      </c>
      <c r="R22" s="22"/>
      <c r="S22" s="24"/>
      <c r="T22" s="31"/>
      <c r="U22" s="16"/>
      <c r="V22" s="16"/>
      <c r="W22" s="16"/>
      <c r="X22" s="16"/>
      <c r="Y22" s="27"/>
      <c r="Z22" s="27"/>
      <c r="AA22" s="28"/>
      <c r="AB22" s="28"/>
      <c r="AC22" s="29" t="s">
        <v>120</v>
      </c>
    </row>
    <row r="23" spans="1:29" ht="30.75" customHeight="1" x14ac:dyDescent="0.25">
      <c r="A23" s="33" t="s">
        <v>2</v>
      </c>
      <c r="B23" s="33" t="s">
        <v>83</v>
      </c>
      <c r="C23" s="33" t="s">
        <v>3</v>
      </c>
      <c r="D23" s="33" t="s">
        <v>4</v>
      </c>
      <c r="E23" s="33" t="s">
        <v>5</v>
      </c>
      <c r="F23" s="33" t="s">
        <v>6</v>
      </c>
      <c r="G23" s="33" t="s">
        <v>7</v>
      </c>
      <c r="H23" s="33" t="s">
        <v>8</v>
      </c>
      <c r="I23" s="33" t="s">
        <v>9</v>
      </c>
      <c r="J23" s="33" t="s">
        <v>10</v>
      </c>
      <c r="K23" s="33" t="s">
        <v>85</v>
      </c>
      <c r="L23" s="33" t="s">
        <v>11</v>
      </c>
      <c r="M23" s="33" t="s">
        <v>12</v>
      </c>
      <c r="N23" s="33" t="s">
        <v>13</v>
      </c>
      <c r="O23" s="33" t="s">
        <v>14</v>
      </c>
      <c r="P23" s="33" t="s">
        <v>15</v>
      </c>
      <c r="Q23" s="33" t="s">
        <v>16</v>
      </c>
      <c r="R23" s="33" t="s">
        <v>79</v>
      </c>
      <c r="S23" s="34" t="s">
        <v>18</v>
      </c>
      <c r="T23" s="34" t="s">
        <v>19</v>
      </c>
      <c r="U23" s="32" t="s">
        <v>80</v>
      </c>
      <c r="V23" s="32" t="s">
        <v>20</v>
      </c>
      <c r="W23" s="32" t="s">
        <v>84</v>
      </c>
      <c r="X23" s="32" t="s">
        <v>21</v>
      </c>
      <c r="Y23" s="32" t="s">
        <v>81</v>
      </c>
      <c r="Z23" s="32" t="s">
        <v>82</v>
      </c>
      <c r="AA23" s="32" t="s">
        <v>22</v>
      </c>
      <c r="AB23" s="32" t="s">
        <v>23</v>
      </c>
      <c r="AC23" s="32" t="s">
        <v>24</v>
      </c>
    </row>
    <row r="24" spans="1:29" ht="30.75" customHeight="1" x14ac:dyDescent="0.25">
      <c r="A24" s="121">
        <v>4</v>
      </c>
      <c r="B24" s="90" t="s">
        <v>782</v>
      </c>
      <c r="C24" s="90" t="s">
        <v>106</v>
      </c>
      <c r="D24" s="97" t="s">
        <v>107</v>
      </c>
      <c r="E24" s="97" t="s">
        <v>88</v>
      </c>
      <c r="F24" s="97" t="s">
        <v>96</v>
      </c>
      <c r="G24" s="97" t="s">
        <v>25</v>
      </c>
      <c r="H24" s="97" t="s">
        <v>108</v>
      </c>
      <c r="I24" s="97" t="s">
        <v>109</v>
      </c>
      <c r="J24" s="97" t="s">
        <v>111</v>
      </c>
      <c r="K24" s="97" t="s">
        <v>110</v>
      </c>
      <c r="L24" s="19" t="s">
        <v>26</v>
      </c>
      <c r="M24" s="8"/>
      <c r="N24" s="8">
        <v>2</v>
      </c>
      <c r="O24" s="20"/>
      <c r="P24" s="21">
        <v>1</v>
      </c>
      <c r="Q24" s="21">
        <f>IFERROR(IF((+O24/P24)&gt;100%,100%,(O24/P24)),"")</f>
        <v>0</v>
      </c>
      <c r="R24" s="25"/>
      <c r="S24" s="25"/>
      <c r="T24" s="23"/>
      <c r="U24" s="12"/>
      <c r="V24" s="16"/>
      <c r="W24" s="16"/>
      <c r="X24" s="16"/>
      <c r="Y24" s="27"/>
      <c r="Z24" s="27"/>
      <c r="AA24" s="28"/>
      <c r="AB24" s="28"/>
      <c r="AC24" s="29" t="s">
        <v>120</v>
      </c>
    </row>
    <row r="25" spans="1:29" ht="30.75" customHeight="1" x14ac:dyDescent="0.25">
      <c r="A25" s="122"/>
      <c r="B25" s="90"/>
      <c r="C25" s="90"/>
      <c r="D25" s="97"/>
      <c r="E25" s="97"/>
      <c r="F25" s="97"/>
      <c r="G25" s="97"/>
      <c r="H25" s="97"/>
      <c r="I25" s="97"/>
      <c r="J25" s="97"/>
      <c r="K25" s="97"/>
      <c r="L25" s="19" t="s">
        <v>27</v>
      </c>
      <c r="M25" s="8"/>
      <c r="N25" s="8">
        <v>3</v>
      </c>
      <c r="O25" s="20"/>
      <c r="P25" s="21">
        <v>1</v>
      </c>
      <c r="Q25" s="21">
        <f>IFERROR(IF((+O25/P25)&gt;100%,100%,(O25/P25)),"")</f>
        <v>0</v>
      </c>
      <c r="R25" s="25"/>
      <c r="S25" s="25"/>
      <c r="T25" s="23"/>
      <c r="U25" s="12"/>
      <c r="V25" s="16"/>
      <c r="W25" s="16"/>
      <c r="X25" s="16"/>
      <c r="Y25" s="27"/>
      <c r="Z25" s="27"/>
      <c r="AA25" s="28"/>
      <c r="AB25" s="28"/>
      <c r="AC25" s="29" t="s">
        <v>120</v>
      </c>
    </row>
    <row r="26" spans="1:29" ht="30.75" customHeight="1" x14ac:dyDescent="0.25">
      <c r="A26" s="122"/>
      <c r="B26" s="90"/>
      <c r="C26" s="90"/>
      <c r="D26" s="97"/>
      <c r="E26" s="97"/>
      <c r="F26" s="97"/>
      <c r="G26" s="97"/>
      <c r="H26" s="97"/>
      <c r="I26" s="97"/>
      <c r="J26" s="97"/>
      <c r="K26" s="97"/>
      <c r="L26" s="19" t="s">
        <v>28</v>
      </c>
      <c r="M26" s="22"/>
      <c r="N26" s="8">
        <v>3</v>
      </c>
      <c r="O26" s="20"/>
      <c r="P26" s="21">
        <v>1</v>
      </c>
      <c r="Q26" s="21">
        <f>IFERROR(IF((+O26/P26)&gt;100%,100%,(O26/P26)),"")</f>
        <v>0</v>
      </c>
      <c r="R26" s="25"/>
      <c r="S26" s="25"/>
      <c r="T26" s="23"/>
      <c r="U26" s="12"/>
      <c r="V26" s="16"/>
      <c r="W26" s="16"/>
      <c r="X26" s="16"/>
      <c r="Y26" s="27"/>
      <c r="Z26" s="27"/>
      <c r="AA26" s="28"/>
      <c r="AB26" s="28"/>
      <c r="AC26" s="29" t="s">
        <v>120</v>
      </c>
    </row>
    <row r="27" spans="1:29" ht="30.75" customHeight="1" x14ac:dyDescent="0.25">
      <c r="A27" s="123"/>
      <c r="B27" s="90"/>
      <c r="C27" s="90"/>
      <c r="D27" s="97"/>
      <c r="E27" s="97"/>
      <c r="F27" s="97"/>
      <c r="G27" s="97"/>
      <c r="H27" s="97"/>
      <c r="I27" s="97"/>
      <c r="J27" s="97"/>
      <c r="K27" s="97"/>
      <c r="L27" s="35" t="s">
        <v>29</v>
      </c>
      <c r="M27" s="39">
        <f t="shared" ref="M27" si="9">SUM(M23:M26)</f>
        <v>0</v>
      </c>
      <c r="N27" s="39">
        <f t="shared" ref="N27" si="10">SUM(N23:N26)</f>
        <v>8</v>
      </c>
      <c r="O27" s="21">
        <f t="shared" ref="O27" si="11">SUM(O23:O26)</f>
        <v>0</v>
      </c>
      <c r="P27" s="21">
        <v>1</v>
      </c>
      <c r="Q27" s="21">
        <f>IFERROR(IF((+O27/P27)&gt;100%,100%,(O27/P27)),"")</f>
        <v>0</v>
      </c>
      <c r="R27" s="25"/>
      <c r="S27" s="24"/>
      <c r="T27" s="23"/>
      <c r="U27" s="16"/>
      <c r="V27" s="16"/>
      <c r="W27" s="16"/>
      <c r="X27" s="16"/>
      <c r="Y27" s="27"/>
      <c r="Z27" s="27"/>
      <c r="AA27" s="28"/>
      <c r="AB27" s="28"/>
      <c r="AC27" s="29" t="s">
        <v>120</v>
      </c>
    </row>
    <row r="28" spans="1:29" ht="30.75" customHeight="1" x14ac:dyDescent="0.25">
      <c r="A28" s="33" t="s">
        <v>2</v>
      </c>
      <c r="B28" s="33" t="s">
        <v>83</v>
      </c>
      <c r="C28" s="33" t="s">
        <v>3</v>
      </c>
      <c r="D28" s="33" t="s">
        <v>4</v>
      </c>
      <c r="E28" s="33" t="s">
        <v>5</v>
      </c>
      <c r="F28" s="33" t="s">
        <v>6</v>
      </c>
      <c r="G28" s="33" t="s">
        <v>7</v>
      </c>
      <c r="H28" s="33" t="s">
        <v>8</v>
      </c>
      <c r="I28" s="33" t="s">
        <v>9</v>
      </c>
      <c r="J28" s="33" t="s">
        <v>10</v>
      </c>
      <c r="K28" s="33" t="s">
        <v>85</v>
      </c>
      <c r="L28" s="33" t="s">
        <v>11</v>
      </c>
      <c r="M28" s="33" t="s">
        <v>12</v>
      </c>
      <c r="N28" s="33" t="s">
        <v>13</v>
      </c>
      <c r="O28" s="33" t="s">
        <v>14</v>
      </c>
      <c r="P28" s="33" t="s">
        <v>15</v>
      </c>
      <c r="Q28" s="33" t="s">
        <v>16</v>
      </c>
      <c r="R28" s="33" t="s">
        <v>79</v>
      </c>
      <c r="S28" s="34" t="s">
        <v>18</v>
      </c>
      <c r="T28" s="34" t="s">
        <v>19</v>
      </c>
      <c r="U28" s="32" t="s">
        <v>80</v>
      </c>
      <c r="V28" s="32" t="s">
        <v>20</v>
      </c>
      <c r="W28" s="32" t="s">
        <v>84</v>
      </c>
      <c r="X28" s="32" t="s">
        <v>21</v>
      </c>
      <c r="Y28" s="32" t="s">
        <v>81</v>
      </c>
      <c r="Z28" s="32" t="s">
        <v>82</v>
      </c>
      <c r="AA28" s="32" t="s">
        <v>22</v>
      </c>
      <c r="AB28" s="32" t="s">
        <v>23</v>
      </c>
      <c r="AC28" s="32" t="s">
        <v>24</v>
      </c>
    </row>
    <row r="29" spans="1:29" ht="30.75" customHeight="1" x14ac:dyDescent="0.25">
      <c r="A29" s="121">
        <v>5</v>
      </c>
      <c r="B29" s="90" t="s">
        <v>782</v>
      </c>
      <c r="C29" s="90" t="s">
        <v>113</v>
      </c>
      <c r="D29" s="97" t="s">
        <v>114</v>
      </c>
      <c r="E29" s="97" t="s">
        <v>88</v>
      </c>
      <c r="F29" s="97" t="s">
        <v>89</v>
      </c>
      <c r="G29" s="97" t="s">
        <v>115</v>
      </c>
      <c r="H29" s="97" t="s">
        <v>116</v>
      </c>
      <c r="I29" s="97" t="s">
        <v>117</v>
      </c>
      <c r="J29" s="97" t="s">
        <v>118</v>
      </c>
      <c r="K29" s="97" t="s">
        <v>119</v>
      </c>
      <c r="L29" s="8" t="s">
        <v>38</v>
      </c>
      <c r="M29" s="8"/>
      <c r="N29" s="36">
        <v>1</v>
      </c>
      <c r="O29" s="20"/>
      <c r="P29" s="21">
        <v>1</v>
      </c>
      <c r="Q29" s="21">
        <f t="shared" ref="Q29:Q31" si="12">IFERROR(IF((+O29/P29)&gt;100%,100%,(O29/P29)),"")</f>
        <v>0</v>
      </c>
      <c r="R29" s="22"/>
      <c r="S29" s="22"/>
      <c r="T29" s="31"/>
      <c r="U29" s="30"/>
      <c r="V29" s="16"/>
      <c r="W29" s="16"/>
      <c r="X29" s="16"/>
      <c r="Y29" s="27"/>
      <c r="Z29" s="16"/>
      <c r="AA29" s="16"/>
      <c r="AB29" s="16"/>
      <c r="AC29" s="29" t="s">
        <v>120</v>
      </c>
    </row>
    <row r="30" spans="1:29" ht="30.75" customHeight="1" x14ac:dyDescent="0.25">
      <c r="A30" s="122"/>
      <c r="B30" s="90"/>
      <c r="C30" s="90"/>
      <c r="D30" s="97"/>
      <c r="E30" s="97"/>
      <c r="F30" s="97"/>
      <c r="G30" s="97"/>
      <c r="H30" s="97"/>
      <c r="I30" s="97"/>
      <c r="J30" s="97"/>
      <c r="K30" s="97"/>
      <c r="L30" s="8" t="s">
        <v>39</v>
      </c>
      <c r="M30" s="8"/>
      <c r="N30" s="36">
        <v>1</v>
      </c>
      <c r="O30" s="20"/>
      <c r="P30" s="21">
        <v>1</v>
      </c>
      <c r="Q30" s="21">
        <f t="shared" si="12"/>
        <v>0</v>
      </c>
      <c r="R30" s="22"/>
      <c r="S30" s="22"/>
      <c r="T30" s="31"/>
      <c r="U30" s="30"/>
      <c r="V30" s="16"/>
      <c r="W30" s="16"/>
      <c r="X30" s="16"/>
      <c r="Y30" s="27"/>
      <c r="Z30" s="27"/>
      <c r="AA30" s="28"/>
      <c r="AB30" s="28"/>
      <c r="AC30" s="29" t="s">
        <v>120</v>
      </c>
    </row>
    <row r="31" spans="1:29" ht="30.75" customHeight="1" x14ac:dyDescent="0.25">
      <c r="A31" s="122"/>
      <c r="B31" s="90"/>
      <c r="C31" s="90"/>
      <c r="D31" s="97"/>
      <c r="E31" s="97"/>
      <c r="F31" s="97"/>
      <c r="G31" s="97"/>
      <c r="H31" s="97"/>
      <c r="I31" s="97"/>
      <c r="J31" s="97"/>
      <c r="K31" s="97"/>
      <c r="L31" s="8" t="s">
        <v>40</v>
      </c>
      <c r="M31" s="8"/>
      <c r="N31" s="36">
        <v>1</v>
      </c>
      <c r="O31" s="20"/>
      <c r="P31" s="21">
        <v>1</v>
      </c>
      <c r="Q31" s="21">
        <f t="shared" si="12"/>
        <v>0</v>
      </c>
      <c r="R31" s="22"/>
      <c r="S31" s="22"/>
      <c r="T31" s="31"/>
      <c r="U31" s="30"/>
      <c r="V31" s="16"/>
      <c r="W31" s="16"/>
      <c r="X31" s="16"/>
      <c r="Y31" s="27"/>
      <c r="Z31" s="27"/>
      <c r="AA31" s="28"/>
      <c r="AB31" s="28"/>
      <c r="AC31" s="29" t="s">
        <v>120</v>
      </c>
    </row>
    <row r="32" spans="1:29" ht="30.75" customHeight="1" x14ac:dyDescent="0.25">
      <c r="A32" s="122"/>
      <c r="B32" s="90"/>
      <c r="C32" s="90"/>
      <c r="D32" s="97"/>
      <c r="E32" s="97"/>
      <c r="F32" s="97"/>
      <c r="G32" s="97"/>
      <c r="H32" s="97"/>
      <c r="I32" s="97"/>
      <c r="J32" s="97"/>
      <c r="K32" s="97"/>
      <c r="L32" s="8" t="s">
        <v>41</v>
      </c>
      <c r="M32" s="22"/>
      <c r="N32" s="36">
        <v>1</v>
      </c>
      <c r="O32" s="20"/>
      <c r="P32" s="21">
        <v>1</v>
      </c>
      <c r="Q32" s="21">
        <f>IFERROR(IF((+O32/P32)&gt;100%,100%,(O32/P32)),"")</f>
        <v>0</v>
      </c>
      <c r="R32" s="22"/>
      <c r="S32" s="22"/>
      <c r="T32" s="31"/>
      <c r="U32" s="30"/>
      <c r="V32" s="16"/>
      <c r="W32" s="16"/>
      <c r="X32" s="16"/>
      <c r="Y32" s="27"/>
      <c r="Z32" s="27"/>
      <c r="AA32" s="28"/>
      <c r="AB32" s="28"/>
      <c r="AC32" s="29" t="s">
        <v>120</v>
      </c>
    </row>
    <row r="33" spans="1:29" ht="30.75" customHeight="1" x14ac:dyDescent="0.25">
      <c r="A33" s="123"/>
      <c r="B33" s="90"/>
      <c r="C33" s="90"/>
      <c r="D33" s="97"/>
      <c r="E33" s="97"/>
      <c r="F33" s="97"/>
      <c r="G33" s="97"/>
      <c r="H33" s="97"/>
      <c r="I33" s="97"/>
      <c r="J33" s="97"/>
      <c r="K33" s="97"/>
      <c r="L33" s="35" t="s">
        <v>29</v>
      </c>
      <c r="M33" s="39">
        <f t="shared" ref="M33" si="13">SUM(M29:M32)</f>
        <v>0</v>
      </c>
      <c r="N33" s="39">
        <f t="shared" ref="N33" si="14">SUM(N29:N32)</f>
        <v>4</v>
      </c>
      <c r="O33" s="21">
        <f t="shared" ref="O33" si="15">SUM(O29:O32)</f>
        <v>0</v>
      </c>
      <c r="P33" s="21">
        <v>1</v>
      </c>
      <c r="Q33" s="21">
        <f>IFERROR(IF((+O33/P33)&gt;100%,100%,(O33/P33)),"")</f>
        <v>0</v>
      </c>
      <c r="R33" s="22"/>
      <c r="S33" s="24"/>
      <c r="T33" s="31"/>
      <c r="U33" s="16"/>
      <c r="V33" s="16"/>
      <c r="W33" s="16"/>
      <c r="X33" s="16"/>
      <c r="Y33" s="27"/>
      <c r="Z33" s="27"/>
      <c r="AA33" s="28"/>
      <c r="AB33" s="28"/>
      <c r="AC33" s="29" t="s">
        <v>120</v>
      </c>
    </row>
    <row r="34" spans="1:29" ht="30.75" customHeight="1" x14ac:dyDescent="0.25">
      <c r="A34" s="33" t="s">
        <v>2</v>
      </c>
      <c r="B34" s="33" t="s">
        <v>83</v>
      </c>
      <c r="C34" s="33" t="s">
        <v>3</v>
      </c>
      <c r="D34" s="33" t="s">
        <v>4</v>
      </c>
      <c r="E34" s="33" t="s">
        <v>5</v>
      </c>
      <c r="F34" s="33" t="s">
        <v>6</v>
      </c>
      <c r="G34" s="33" t="s">
        <v>7</v>
      </c>
      <c r="H34" s="33" t="s">
        <v>8</v>
      </c>
      <c r="I34" s="33" t="s">
        <v>9</v>
      </c>
      <c r="J34" s="33" t="s">
        <v>10</v>
      </c>
      <c r="K34" s="33" t="s">
        <v>85</v>
      </c>
      <c r="L34" s="33" t="s">
        <v>11</v>
      </c>
      <c r="M34" s="33" t="s">
        <v>12</v>
      </c>
      <c r="N34" s="33" t="s">
        <v>13</v>
      </c>
      <c r="O34" s="33" t="s">
        <v>14</v>
      </c>
      <c r="P34" s="33" t="s">
        <v>15</v>
      </c>
      <c r="Q34" s="33" t="s">
        <v>16</v>
      </c>
      <c r="R34" s="33" t="s">
        <v>79</v>
      </c>
      <c r="S34" s="34" t="s">
        <v>18</v>
      </c>
      <c r="T34" s="34" t="s">
        <v>19</v>
      </c>
      <c r="U34" s="32" t="s">
        <v>80</v>
      </c>
      <c r="V34" s="32" t="s">
        <v>20</v>
      </c>
      <c r="W34" s="32" t="s">
        <v>84</v>
      </c>
      <c r="X34" s="32" t="s">
        <v>21</v>
      </c>
      <c r="Y34" s="32" t="s">
        <v>81</v>
      </c>
      <c r="Z34" s="32" t="s">
        <v>82</v>
      </c>
      <c r="AA34" s="32" t="s">
        <v>22</v>
      </c>
      <c r="AB34" s="32" t="s">
        <v>23</v>
      </c>
      <c r="AC34" s="32" t="s">
        <v>24</v>
      </c>
    </row>
    <row r="35" spans="1:29" ht="30.75" customHeight="1" x14ac:dyDescent="0.25">
      <c r="A35" s="121">
        <v>1</v>
      </c>
      <c r="B35" s="90" t="s">
        <v>782</v>
      </c>
      <c r="C35" s="90" t="s">
        <v>121</v>
      </c>
      <c r="D35" s="97" t="s">
        <v>122</v>
      </c>
      <c r="E35" s="97" t="s">
        <v>88</v>
      </c>
      <c r="F35" s="97" t="s">
        <v>47</v>
      </c>
      <c r="G35" s="97" t="s">
        <v>31</v>
      </c>
      <c r="H35" s="97" t="s">
        <v>123</v>
      </c>
      <c r="I35" s="97" t="s">
        <v>124</v>
      </c>
      <c r="J35" s="97" t="s">
        <v>125</v>
      </c>
      <c r="K35" s="97" t="s">
        <v>126</v>
      </c>
      <c r="L35" s="19" t="s">
        <v>47</v>
      </c>
      <c r="M35" s="8"/>
      <c r="N35" s="8">
        <v>1</v>
      </c>
      <c r="O35" s="20"/>
      <c r="P35" s="21">
        <v>1</v>
      </c>
      <c r="Q35" s="21">
        <f>IFERROR(IF((+O35/P35)&gt;100%,100%,(O35/P35)),"")</f>
        <v>0</v>
      </c>
      <c r="R35" s="25"/>
      <c r="S35" s="25"/>
      <c r="T35" s="23"/>
      <c r="U35" s="12"/>
      <c r="V35" s="16"/>
      <c r="W35" s="16"/>
      <c r="X35" s="16"/>
      <c r="Y35" s="27"/>
      <c r="Z35" s="27"/>
      <c r="AA35" s="28"/>
      <c r="AB35" s="28"/>
      <c r="AC35" s="29" t="s">
        <v>146</v>
      </c>
    </row>
    <row r="36" spans="1:29" ht="30.75" customHeight="1" x14ac:dyDescent="0.25">
      <c r="A36" s="123"/>
      <c r="B36" s="90"/>
      <c r="C36" s="90"/>
      <c r="D36" s="97"/>
      <c r="E36" s="97"/>
      <c r="F36" s="97"/>
      <c r="G36" s="97"/>
      <c r="H36" s="97"/>
      <c r="I36" s="97"/>
      <c r="J36" s="97"/>
      <c r="K36" s="97"/>
      <c r="L36" s="35" t="s">
        <v>29</v>
      </c>
      <c r="M36" s="39">
        <f t="shared" ref="M36" si="16">SUM(M32:M35)</f>
        <v>0</v>
      </c>
      <c r="N36" s="39">
        <f>SUM(N35)</f>
        <v>1</v>
      </c>
      <c r="O36" s="21">
        <f t="shared" ref="O36" si="17">SUM(O32:O35)</f>
        <v>0</v>
      </c>
      <c r="P36" s="21">
        <v>1</v>
      </c>
      <c r="Q36" s="21">
        <f>IFERROR(IF((+O36/P36)&gt;100%,100%,(O36/P36)),"")</f>
        <v>0</v>
      </c>
      <c r="R36" s="25"/>
      <c r="S36" s="24"/>
      <c r="T36" s="23"/>
      <c r="U36" s="16"/>
      <c r="V36" s="16"/>
      <c r="W36" s="16"/>
      <c r="X36" s="16"/>
      <c r="Y36" s="27"/>
      <c r="Z36" s="27"/>
      <c r="AA36" s="28"/>
      <c r="AB36" s="28"/>
      <c r="AC36" s="29" t="s">
        <v>146</v>
      </c>
    </row>
    <row r="37" spans="1:29" ht="30.75" customHeight="1" x14ac:dyDescent="0.25">
      <c r="A37" s="33" t="s">
        <v>2</v>
      </c>
      <c r="B37" s="33" t="s">
        <v>83</v>
      </c>
      <c r="C37" s="33" t="s">
        <v>3</v>
      </c>
      <c r="D37" s="33" t="s">
        <v>4</v>
      </c>
      <c r="E37" s="33" t="s">
        <v>5</v>
      </c>
      <c r="F37" s="33" t="s">
        <v>6</v>
      </c>
      <c r="G37" s="33" t="s">
        <v>7</v>
      </c>
      <c r="H37" s="33" t="s">
        <v>8</v>
      </c>
      <c r="I37" s="33" t="s">
        <v>9</v>
      </c>
      <c r="J37" s="33" t="s">
        <v>10</v>
      </c>
      <c r="K37" s="33" t="s">
        <v>85</v>
      </c>
      <c r="L37" s="33" t="s">
        <v>11</v>
      </c>
      <c r="M37" s="33" t="s">
        <v>12</v>
      </c>
      <c r="N37" s="33" t="s">
        <v>13</v>
      </c>
      <c r="O37" s="33" t="s">
        <v>14</v>
      </c>
      <c r="P37" s="33" t="s">
        <v>15</v>
      </c>
      <c r="Q37" s="33" t="s">
        <v>16</v>
      </c>
      <c r="R37" s="33" t="s">
        <v>79</v>
      </c>
      <c r="S37" s="34" t="s">
        <v>18</v>
      </c>
      <c r="T37" s="34" t="s">
        <v>19</v>
      </c>
      <c r="U37" s="32" t="s">
        <v>80</v>
      </c>
      <c r="V37" s="32" t="s">
        <v>20</v>
      </c>
      <c r="W37" s="32" t="s">
        <v>84</v>
      </c>
      <c r="X37" s="32" t="s">
        <v>21</v>
      </c>
      <c r="Y37" s="32" t="s">
        <v>81</v>
      </c>
      <c r="Z37" s="32" t="s">
        <v>82</v>
      </c>
      <c r="AA37" s="32" t="s">
        <v>22</v>
      </c>
      <c r="AB37" s="32" t="s">
        <v>23</v>
      </c>
      <c r="AC37" s="32" t="s">
        <v>24</v>
      </c>
    </row>
    <row r="38" spans="1:29" ht="30.75" customHeight="1" x14ac:dyDescent="0.25">
      <c r="A38" s="121">
        <v>2</v>
      </c>
      <c r="B38" s="93" t="s">
        <v>782</v>
      </c>
      <c r="C38" s="131" t="s">
        <v>127</v>
      </c>
      <c r="D38" s="132" t="s">
        <v>128</v>
      </c>
      <c r="E38" s="132" t="s">
        <v>88</v>
      </c>
      <c r="F38" s="132" t="s">
        <v>89</v>
      </c>
      <c r="G38" s="132" t="s">
        <v>25</v>
      </c>
      <c r="H38" s="132" t="s">
        <v>129</v>
      </c>
      <c r="I38" s="132" t="s">
        <v>130</v>
      </c>
      <c r="J38" s="132" t="s">
        <v>131</v>
      </c>
      <c r="K38" s="132" t="s">
        <v>132</v>
      </c>
      <c r="L38" s="8" t="s">
        <v>38</v>
      </c>
      <c r="M38" s="8"/>
      <c r="N38" s="8">
        <v>37</v>
      </c>
      <c r="O38" s="20"/>
      <c r="P38" s="21">
        <v>1</v>
      </c>
      <c r="Q38" s="21">
        <f t="shared" ref="Q38:Q41" si="18">IFERROR(IF((+O38/P38)&gt;100%,100%,(O38/P38)),"")</f>
        <v>0</v>
      </c>
      <c r="R38" s="25"/>
      <c r="S38" s="38"/>
      <c r="T38" s="23"/>
      <c r="U38" s="30"/>
      <c r="V38" s="16"/>
      <c r="W38" s="16"/>
      <c r="X38" s="16"/>
      <c r="Y38" s="16"/>
      <c r="Z38" s="16"/>
      <c r="AA38" s="16"/>
      <c r="AB38" s="16"/>
      <c r="AC38" s="29" t="s">
        <v>146</v>
      </c>
    </row>
    <row r="39" spans="1:29" ht="30.75" customHeight="1" x14ac:dyDescent="0.25">
      <c r="A39" s="122"/>
      <c r="B39" s="94"/>
      <c r="C39" s="131"/>
      <c r="D39" s="132"/>
      <c r="E39" s="132"/>
      <c r="F39" s="132"/>
      <c r="G39" s="132"/>
      <c r="H39" s="132"/>
      <c r="I39" s="132"/>
      <c r="J39" s="132"/>
      <c r="K39" s="132"/>
      <c r="L39" s="8" t="s">
        <v>39</v>
      </c>
      <c r="M39" s="8"/>
      <c r="N39" s="8">
        <v>37</v>
      </c>
      <c r="O39" s="20"/>
      <c r="P39" s="21">
        <v>1</v>
      </c>
      <c r="Q39" s="21">
        <f t="shared" si="18"/>
        <v>0</v>
      </c>
      <c r="R39" s="25"/>
      <c r="S39" s="38"/>
      <c r="T39" s="23"/>
      <c r="U39" s="30"/>
      <c r="V39" s="16"/>
      <c r="W39" s="16"/>
      <c r="X39" s="16"/>
      <c r="Y39" s="16"/>
      <c r="Z39" s="16"/>
      <c r="AA39" s="16"/>
      <c r="AB39" s="16"/>
      <c r="AC39" s="29" t="s">
        <v>146</v>
      </c>
    </row>
    <row r="40" spans="1:29" ht="30.75" customHeight="1" x14ac:dyDescent="0.25">
      <c r="A40" s="122"/>
      <c r="B40" s="94"/>
      <c r="C40" s="131"/>
      <c r="D40" s="132"/>
      <c r="E40" s="132"/>
      <c r="F40" s="132"/>
      <c r="G40" s="132"/>
      <c r="H40" s="132"/>
      <c r="I40" s="132"/>
      <c r="J40" s="132"/>
      <c r="K40" s="132"/>
      <c r="L40" s="8" t="s">
        <v>40</v>
      </c>
      <c r="M40" s="8"/>
      <c r="N40" s="8">
        <v>37</v>
      </c>
      <c r="O40" s="20"/>
      <c r="P40" s="21">
        <v>1</v>
      </c>
      <c r="Q40" s="21">
        <f t="shared" si="18"/>
        <v>0</v>
      </c>
      <c r="R40" s="25"/>
      <c r="S40" s="38"/>
      <c r="T40" s="23"/>
      <c r="U40" s="30"/>
      <c r="V40" s="16"/>
      <c r="W40" s="16"/>
      <c r="X40" s="16"/>
      <c r="Y40" s="16"/>
      <c r="Z40" s="16"/>
      <c r="AA40" s="16"/>
      <c r="AB40" s="16"/>
      <c r="AC40" s="29" t="s">
        <v>146</v>
      </c>
    </row>
    <row r="41" spans="1:29" ht="30.75" customHeight="1" x14ac:dyDescent="0.25">
      <c r="A41" s="122"/>
      <c r="B41" s="94"/>
      <c r="C41" s="131"/>
      <c r="D41" s="132"/>
      <c r="E41" s="132"/>
      <c r="F41" s="132"/>
      <c r="G41" s="132"/>
      <c r="H41" s="132"/>
      <c r="I41" s="132"/>
      <c r="J41" s="132"/>
      <c r="K41" s="132"/>
      <c r="L41" s="8" t="s">
        <v>41</v>
      </c>
      <c r="M41" s="8"/>
      <c r="N41" s="8">
        <v>37</v>
      </c>
      <c r="O41" s="20"/>
      <c r="P41" s="21">
        <v>1</v>
      </c>
      <c r="Q41" s="21">
        <f t="shared" si="18"/>
        <v>0</v>
      </c>
      <c r="R41" s="25"/>
      <c r="S41" s="38"/>
      <c r="T41" s="23"/>
      <c r="U41" s="30"/>
      <c r="V41" s="16"/>
      <c r="W41" s="16"/>
      <c r="X41" s="13"/>
      <c r="Y41" s="27"/>
      <c r="Z41" s="27"/>
      <c r="AA41" s="28"/>
      <c r="AB41" s="28"/>
      <c r="AC41" s="29" t="s">
        <v>146</v>
      </c>
    </row>
    <row r="42" spans="1:29" ht="30.75" customHeight="1" x14ac:dyDescent="0.25">
      <c r="A42" s="123"/>
      <c r="B42" s="95"/>
      <c r="C42" s="131"/>
      <c r="D42" s="132"/>
      <c r="E42" s="132"/>
      <c r="F42" s="132"/>
      <c r="G42" s="132"/>
      <c r="H42" s="132"/>
      <c r="I42" s="132"/>
      <c r="J42" s="132"/>
      <c r="K42" s="132"/>
      <c r="L42" s="35" t="s">
        <v>29</v>
      </c>
      <c r="M42" s="39">
        <f t="shared" ref="M42" si="19">SUM(M38:M41)</f>
        <v>0</v>
      </c>
      <c r="N42" s="39">
        <f t="shared" ref="N42" si="20">SUM(N38:N41)</f>
        <v>148</v>
      </c>
      <c r="O42" s="21">
        <f t="shared" ref="O42" si="21">SUM(O38:O41)</f>
        <v>0</v>
      </c>
      <c r="P42" s="21">
        <v>1</v>
      </c>
      <c r="Q42" s="21">
        <f>IFERROR(IF((+O42/P42)&gt;100%,100%,(O42/P42)),"")</f>
        <v>0</v>
      </c>
      <c r="R42" s="25"/>
      <c r="S42" s="24"/>
      <c r="T42" s="23"/>
      <c r="U42" s="16"/>
      <c r="V42" s="16"/>
      <c r="W42" s="16"/>
      <c r="X42" s="16"/>
      <c r="Y42" s="27"/>
      <c r="Z42" s="27"/>
      <c r="AA42" s="28"/>
      <c r="AB42" s="28"/>
      <c r="AC42" s="29" t="s">
        <v>146</v>
      </c>
    </row>
    <row r="43" spans="1:29" ht="30.75" customHeight="1" x14ac:dyDescent="0.25">
      <c r="A43" s="33" t="s">
        <v>2</v>
      </c>
      <c r="B43" s="33" t="s">
        <v>83</v>
      </c>
      <c r="C43" s="33" t="s">
        <v>3</v>
      </c>
      <c r="D43" s="33" t="s">
        <v>4</v>
      </c>
      <c r="E43" s="33" t="s">
        <v>5</v>
      </c>
      <c r="F43" s="33" t="s">
        <v>6</v>
      </c>
      <c r="G43" s="33" t="s">
        <v>7</v>
      </c>
      <c r="H43" s="33" t="s">
        <v>8</v>
      </c>
      <c r="I43" s="33" t="s">
        <v>9</v>
      </c>
      <c r="J43" s="33" t="s">
        <v>10</v>
      </c>
      <c r="K43" s="33" t="s">
        <v>85</v>
      </c>
      <c r="L43" s="33" t="s">
        <v>11</v>
      </c>
      <c r="M43" s="33" t="s">
        <v>12</v>
      </c>
      <c r="N43" s="33" t="s">
        <v>13</v>
      </c>
      <c r="O43" s="33" t="s">
        <v>14</v>
      </c>
      <c r="P43" s="33" t="s">
        <v>15</v>
      </c>
      <c r="Q43" s="33" t="s">
        <v>16</v>
      </c>
      <c r="R43" s="33" t="s">
        <v>79</v>
      </c>
      <c r="S43" s="34" t="s">
        <v>18</v>
      </c>
      <c r="T43" s="34" t="s">
        <v>19</v>
      </c>
      <c r="U43" s="32" t="s">
        <v>80</v>
      </c>
      <c r="V43" s="32" t="s">
        <v>20</v>
      </c>
      <c r="W43" s="32" t="s">
        <v>84</v>
      </c>
      <c r="X43" s="32" t="s">
        <v>21</v>
      </c>
      <c r="Y43" s="32" t="s">
        <v>81</v>
      </c>
      <c r="Z43" s="32" t="s">
        <v>82</v>
      </c>
      <c r="AA43" s="32" t="s">
        <v>22</v>
      </c>
      <c r="AB43" s="32" t="s">
        <v>23</v>
      </c>
      <c r="AC43" s="32" t="s">
        <v>24</v>
      </c>
    </row>
    <row r="44" spans="1:29" ht="30.75" customHeight="1" x14ac:dyDescent="0.25">
      <c r="A44" s="121">
        <v>3</v>
      </c>
      <c r="B44" s="90" t="s">
        <v>782</v>
      </c>
      <c r="C44" s="90" t="s">
        <v>133</v>
      </c>
      <c r="D44" s="97" t="s">
        <v>134</v>
      </c>
      <c r="E44" s="97" t="s">
        <v>135</v>
      </c>
      <c r="F44" s="97" t="s">
        <v>89</v>
      </c>
      <c r="G44" s="97" t="s">
        <v>25</v>
      </c>
      <c r="H44" s="97" t="s">
        <v>136</v>
      </c>
      <c r="I44" s="97" t="s">
        <v>137</v>
      </c>
      <c r="J44" s="97" t="s">
        <v>138</v>
      </c>
      <c r="K44" s="97" t="s">
        <v>139</v>
      </c>
      <c r="L44" s="8" t="s">
        <v>38</v>
      </c>
      <c r="M44" s="8"/>
      <c r="N44" s="8">
        <v>13</v>
      </c>
      <c r="O44" s="20"/>
      <c r="P44" s="21">
        <v>1</v>
      </c>
      <c r="Q44" s="21">
        <f>IFERROR(IF((+O44/P44)&gt;100%,100%,(O44/P44)),"")</f>
        <v>0</v>
      </c>
      <c r="R44" s="25"/>
      <c r="S44" s="25"/>
      <c r="T44" s="23"/>
      <c r="U44" s="30"/>
      <c r="V44" s="16"/>
      <c r="W44" s="16"/>
      <c r="X44" s="16"/>
      <c r="Y44" s="27"/>
      <c r="Z44" s="27"/>
      <c r="AA44" s="28"/>
      <c r="AB44" s="28"/>
      <c r="AC44" s="29" t="s">
        <v>146</v>
      </c>
    </row>
    <row r="45" spans="1:29" ht="30.75" customHeight="1" x14ac:dyDescent="0.25">
      <c r="A45" s="122"/>
      <c r="B45" s="90"/>
      <c r="C45" s="90"/>
      <c r="D45" s="97"/>
      <c r="E45" s="97"/>
      <c r="F45" s="97"/>
      <c r="G45" s="97"/>
      <c r="H45" s="97"/>
      <c r="I45" s="97"/>
      <c r="J45" s="97"/>
      <c r="K45" s="97"/>
      <c r="L45" s="8" t="s">
        <v>39</v>
      </c>
      <c r="M45" s="8"/>
      <c r="N45" s="8">
        <v>107</v>
      </c>
      <c r="O45" s="20"/>
      <c r="P45" s="21">
        <v>1</v>
      </c>
      <c r="Q45" s="21">
        <f t="shared" ref="Q45:Q46" si="22">IFERROR(IF((+O45/P45)&gt;100%,100%,(O45/P45)),"")</f>
        <v>0</v>
      </c>
      <c r="R45" s="25"/>
      <c r="S45" s="25"/>
      <c r="T45" s="23"/>
      <c r="U45" s="30"/>
      <c r="V45" s="16"/>
      <c r="W45" s="16"/>
      <c r="X45" s="16"/>
      <c r="Y45" s="27"/>
      <c r="Z45" s="27"/>
      <c r="AA45" s="28"/>
      <c r="AB45" s="28"/>
      <c r="AC45" s="29" t="s">
        <v>146</v>
      </c>
    </row>
    <row r="46" spans="1:29" ht="30.75" customHeight="1" x14ac:dyDescent="0.25">
      <c r="A46" s="122"/>
      <c r="B46" s="90"/>
      <c r="C46" s="90"/>
      <c r="D46" s="97"/>
      <c r="E46" s="97"/>
      <c r="F46" s="97"/>
      <c r="G46" s="97"/>
      <c r="H46" s="97"/>
      <c r="I46" s="97"/>
      <c r="J46" s="97"/>
      <c r="K46" s="97"/>
      <c r="L46" s="8" t="s">
        <v>40</v>
      </c>
      <c r="M46" s="8"/>
      <c r="N46" s="8">
        <v>70</v>
      </c>
      <c r="O46" s="20"/>
      <c r="P46" s="21">
        <v>1</v>
      </c>
      <c r="Q46" s="21">
        <f t="shared" si="22"/>
        <v>0</v>
      </c>
      <c r="R46" s="25"/>
      <c r="S46" s="25"/>
      <c r="T46" s="23"/>
      <c r="U46" s="30"/>
      <c r="V46" s="16"/>
      <c r="W46" s="16"/>
      <c r="X46" s="16"/>
      <c r="Y46" s="27"/>
      <c r="Z46" s="27"/>
      <c r="AA46" s="28"/>
      <c r="AB46" s="28"/>
      <c r="AC46" s="29" t="s">
        <v>146</v>
      </c>
    </row>
    <row r="47" spans="1:29" ht="30.75" customHeight="1" x14ac:dyDescent="0.25">
      <c r="A47" s="122"/>
      <c r="B47" s="90"/>
      <c r="C47" s="90"/>
      <c r="D47" s="97"/>
      <c r="E47" s="97"/>
      <c r="F47" s="97"/>
      <c r="G47" s="97"/>
      <c r="H47" s="97"/>
      <c r="I47" s="97"/>
      <c r="J47" s="97"/>
      <c r="K47" s="97"/>
      <c r="L47" s="8" t="s">
        <v>41</v>
      </c>
      <c r="M47" s="22"/>
      <c r="N47" s="8">
        <v>229</v>
      </c>
      <c r="O47" s="20"/>
      <c r="P47" s="21">
        <v>1</v>
      </c>
      <c r="Q47" s="21">
        <f>IFERROR(IF((+O47/P47)&gt;100%,100%,(O47/P47)),"")</f>
        <v>0</v>
      </c>
      <c r="R47" s="25"/>
      <c r="S47" s="25"/>
      <c r="T47" s="23"/>
      <c r="U47" s="30"/>
      <c r="V47" s="16"/>
      <c r="W47" s="16"/>
      <c r="X47" s="16"/>
      <c r="Y47" s="27"/>
      <c r="Z47" s="27"/>
      <c r="AA47" s="28"/>
      <c r="AB47" s="28"/>
      <c r="AC47" s="29" t="s">
        <v>146</v>
      </c>
    </row>
    <row r="48" spans="1:29" ht="30.75" customHeight="1" x14ac:dyDescent="0.25">
      <c r="A48" s="123"/>
      <c r="B48" s="90"/>
      <c r="C48" s="90"/>
      <c r="D48" s="97"/>
      <c r="E48" s="97"/>
      <c r="F48" s="97"/>
      <c r="G48" s="97"/>
      <c r="H48" s="97"/>
      <c r="I48" s="97"/>
      <c r="J48" s="97"/>
      <c r="K48" s="97"/>
      <c r="L48" s="35" t="s">
        <v>29</v>
      </c>
      <c r="M48" s="39">
        <f t="shared" ref="M48" si="23">SUM(M44:M47)</f>
        <v>0</v>
      </c>
      <c r="N48" s="39">
        <f t="shared" ref="N48" si="24">SUM(N44:N47)</f>
        <v>419</v>
      </c>
      <c r="O48" s="21">
        <f t="shared" ref="O48" si="25">SUM(O44:O47)</f>
        <v>0</v>
      </c>
      <c r="P48" s="21">
        <v>1</v>
      </c>
      <c r="Q48" s="21">
        <f>IFERROR(IF((+O48/P48)&gt;100%,100%,(O48/P48)),"")</f>
        <v>0</v>
      </c>
      <c r="R48" s="25"/>
      <c r="S48" s="24"/>
      <c r="T48" s="23"/>
      <c r="U48" s="16"/>
      <c r="V48" s="16"/>
      <c r="W48" s="16"/>
      <c r="X48" s="16"/>
      <c r="Y48" s="27"/>
      <c r="Z48" s="27"/>
      <c r="AA48" s="28"/>
      <c r="AB48" s="28"/>
      <c r="AC48" s="29" t="s">
        <v>146</v>
      </c>
    </row>
    <row r="49" spans="1:29" ht="30.75" customHeight="1" x14ac:dyDescent="0.25">
      <c r="A49" s="33" t="s">
        <v>2</v>
      </c>
      <c r="B49" s="33" t="s">
        <v>83</v>
      </c>
      <c r="C49" s="33" t="s">
        <v>3</v>
      </c>
      <c r="D49" s="33" t="s">
        <v>4</v>
      </c>
      <c r="E49" s="33" t="s">
        <v>5</v>
      </c>
      <c r="F49" s="33" t="s">
        <v>6</v>
      </c>
      <c r="G49" s="33" t="s">
        <v>7</v>
      </c>
      <c r="H49" s="33" t="s">
        <v>8</v>
      </c>
      <c r="I49" s="33" t="s">
        <v>9</v>
      </c>
      <c r="J49" s="33" t="s">
        <v>10</v>
      </c>
      <c r="K49" s="33" t="s">
        <v>85</v>
      </c>
      <c r="L49" s="33" t="s">
        <v>11</v>
      </c>
      <c r="M49" s="33" t="s">
        <v>12</v>
      </c>
      <c r="N49" s="33" t="s">
        <v>13</v>
      </c>
      <c r="O49" s="33" t="s">
        <v>14</v>
      </c>
      <c r="P49" s="33" t="s">
        <v>15</v>
      </c>
      <c r="Q49" s="33" t="s">
        <v>16</v>
      </c>
      <c r="R49" s="33" t="s">
        <v>79</v>
      </c>
      <c r="S49" s="34" t="s">
        <v>18</v>
      </c>
      <c r="T49" s="34" t="s">
        <v>19</v>
      </c>
      <c r="U49" s="32" t="s">
        <v>80</v>
      </c>
      <c r="V49" s="32" t="s">
        <v>20</v>
      </c>
      <c r="W49" s="32" t="s">
        <v>84</v>
      </c>
      <c r="X49" s="32" t="s">
        <v>21</v>
      </c>
      <c r="Y49" s="32" t="s">
        <v>81</v>
      </c>
      <c r="Z49" s="32" t="s">
        <v>82</v>
      </c>
      <c r="AA49" s="32" t="s">
        <v>22</v>
      </c>
      <c r="AB49" s="32" t="s">
        <v>23</v>
      </c>
      <c r="AC49" s="32" t="s">
        <v>24</v>
      </c>
    </row>
    <row r="50" spans="1:29" ht="30.75" customHeight="1" x14ac:dyDescent="0.25">
      <c r="A50" s="121">
        <v>4</v>
      </c>
      <c r="B50" s="90" t="s">
        <v>782</v>
      </c>
      <c r="C50" s="90" t="s">
        <v>140</v>
      </c>
      <c r="D50" s="97" t="s">
        <v>141</v>
      </c>
      <c r="E50" s="97" t="s">
        <v>88</v>
      </c>
      <c r="F50" s="97" t="s">
        <v>89</v>
      </c>
      <c r="G50" s="97" t="s">
        <v>25</v>
      </c>
      <c r="H50" s="97" t="s">
        <v>142</v>
      </c>
      <c r="I50" s="97" t="s">
        <v>143</v>
      </c>
      <c r="J50" s="97" t="s">
        <v>144</v>
      </c>
      <c r="K50" s="97" t="s">
        <v>145</v>
      </c>
      <c r="L50" s="8" t="s">
        <v>38</v>
      </c>
      <c r="M50" s="8"/>
      <c r="N50" s="8">
        <v>0</v>
      </c>
      <c r="O50" s="20"/>
      <c r="P50" s="21">
        <v>1</v>
      </c>
      <c r="Q50" s="21">
        <f t="shared" ref="Q50:Q52" si="26">IFERROR(IF((+O50/P50)&gt;100%,100%,(O50/P50)),"")</f>
        <v>0</v>
      </c>
      <c r="R50" s="22"/>
      <c r="S50" s="22"/>
      <c r="T50" s="31"/>
      <c r="U50" s="30"/>
      <c r="V50" s="16"/>
      <c r="W50" s="16"/>
      <c r="X50" s="16"/>
      <c r="Y50" s="27"/>
      <c r="Z50" s="16"/>
      <c r="AA50" s="16"/>
      <c r="AB50" s="16"/>
      <c r="AC50" s="29" t="s">
        <v>146</v>
      </c>
    </row>
    <row r="51" spans="1:29" ht="30.75" customHeight="1" x14ac:dyDescent="0.25">
      <c r="A51" s="122"/>
      <c r="B51" s="90"/>
      <c r="C51" s="90"/>
      <c r="D51" s="97"/>
      <c r="E51" s="97"/>
      <c r="F51" s="97"/>
      <c r="G51" s="97"/>
      <c r="H51" s="97"/>
      <c r="I51" s="97"/>
      <c r="J51" s="97"/>
      <c r="K51" s="97"/>
      <c r="L51" s="8" t="s">
        <v>39</v>
      </c>
      <c r="M51" s="8"/>
      <c r="N51" s="8">
        <v>1</v>
      </c>
      <c r="O51" s="20"/>
      <c r="P51" s="21">
        <v>1</v>
      </c>
      <c r="Q51" s="21">
        <f t="shared" si="26"/>
        <v>0</v>
      </c>
      <c r="R51" s="22"/>
      <c r="S51" s="22"/>
      <c r="T51" s="31"/>
      <c r="U51" s="30"/>
      <c r="V51" s="16"/>
      <c r="W51" s="16"/>
      <c r="X51" s="16"/>
      <c r="Y51" s="27"/>
      <c r="Z51" s="27"/>
      <c r="AA51" s="28"/>
      <c r="AB51" s="28"/>
      <c r="AC51" s="29" t="s">
        <v>146</v>
      </c>
    </row>
    <row r="52" spans="1:29" ht="30.75" customHeight="1" x14ac:dyDescent="0.25">
      <c r="A52" s="122"/>
      <c r="B52" s="90"/>
      <c r="C52" s="90"/>
      <c r="D52" s="97"/>
      <c r="E52" s="97"/>
      <c r="F52" s="97"/>
      <c r="G52" s="97"/>
      <c r="H52" s="97"/>
      <c r="I52" s="97"/>
      <c r="J52" s="97"/>
      <c r="K52" s="97"/>
      <c r="L52" s="8" t="s">
        <v>40</v>
      </c>
      <c r="M52" s="8"/>
      <c r="N52" s="8">
        <v>2</v>
      </c>
      <c r="O52" s="20"/>
      <c r="P52" s="21">
        <v>1</v>
      </c>
      <c r="Q52" s="21">
        <f t="shared" si="26"/>
        <v>0</v>
      </c>
      <c r="R52" s="22"/>
      <c r="S52" s="22"/>
      <c r="T52" s="31"/>
      <c r="U52" s="30"/>
      <c r="V52" s="16"/>
      <c r="W52" s="16"/>
      <c r="X52" s="16"/>
      <c r="Y52" s="27"/>
      <c r="Z52" s="27"/>
      <c r="AA52" s="28"/>
      <c r="AB52" s="28"/>
      <c r="AC52" s="29" t="s">
        <v>146</v>
      </c>
    </row>
    <row r="53" spans="1:29" ht="30.75" customHeight="1" x14ac:dyDescent="0.25">
      <c r="A53" s="122"/>
      <c r="B53" s="90"/>
      <c r="C53" s="90"/>
      <c r="D53" s="97"/>
      <c r="E53" s="97"/>
      <c r="F53" s="97"/>
      <c r="G53" s="97"/>
      <c r="H53" s="97"/>
      <c r="I53" s="97"/>
      <c r="J53" s="97"/>
      <c r="K53" s="97"/>
      <c r="L53" s="8" t="s">
        <v>41</v>
      </c>
      <c r="M53" s="22"/>
      <c r="N53" s="8">
        <v>1</v>
      </c>
      <c r="O53" s="20"/>
      <c r="P53" s="21">
        <v>1</v>
      </c>
      <c r="Q53" s="21">
        <f>IFERROR(IF((+O53/P53)&gt;100%,100%,(O53/P53)),"")</f>
        <v>0</v>
      </c>
      <c r="R53" s="22"/>
      <c r="S53" s="22"/>
      <c r="T53" s="31"/>
      <c r="U53" s="30"/>
      <c r="V53" s="16"/>
      <c r="W53" s="16"/>
      <c r="X53" s="16"/>
      <c r="Y53" s="27"/>
      <c r="Z53" s="27"/>
      <c r="AA53" s="28"/>
      <c r="AB53" s="28"/>
      <c r="AC53" s="29" t="s">
        <v>146</v>
      </c>
    </row>
    <row r="54" spans="1:29" ht="30.75" customHeight="1" x14ac:dyDescent="0.25">
      <c r="A54" s="123"/>
      <c r="B54" s="90"/>
      <c r="C54" s="90"/>
      <c r="D54" s="97"/>
      <c r="E54" s="97"/>
      <c r="F54" s="97"/>
      <c r="G54" s="97"/>
      <c r="H54" s="97"/>
      <c r="I54" s="97"/>
      <c r="J54" s="97"/>
      <c r="K54" s="97"/>
      <c r="L54" s="35" t="s">
        <v>29</v>
      </c>
      <c r="M54" s="39">
        <f t="shared" ref="M54" si="27">SUM(M50:M53)</f>
        <v>0</v>
      </c>
      <c r="N54" s="39">
        <f t="shared" ref="N54" si="28">SUM(N50:N53)</f>
        <v>4</v>
      </c>
      <c r="O54" s="21">
        <f t="shared" ref="O54" si="29">SUM(O50:O53)</f>
        <v>0</v>
      </c>
      <c r="P54" s="21">
        <v>1</v>
      </c>
      <c r="Q54" s="21">
        <f>IFERROR(IF((+O54/P54)&gt;100%,100%,(O54/P54)),"")</f>
        <v>0</v>
      </c>
      <c r="R54" s="22"/>
      <c r="S54" s="24"/>
      <c r="T54" s="31"/>
      <c r="U54" s="16"/>
      <c r="V54" s="16"/>
      <c r="W54" s="16"/>
      <c r="X54" s="16"/>
      <c r="Y54" s="27"/>
      <c r="Z54" s="27"/>
      <c r="AA54" s="28"/>
      <c r="AB54" s="28"/>
      <c r="AC54" s="29" t="s">
        <v>146</v>
      </c>
    </row>
    <row r="55" spans="1:29" ht="30.75" customHeight="1" x14ac:dyDescent="0.25">
      <c r="A55" s="33" t="s">
        <v>2</v>
      </c>
      <c r="B55" s="33" t="s">
        <v>83</v>
      </c>
      <c r="C55" s="33" t="s">
        <v>3</v>
      </c>
      <c r="D55" s="33" t="s">
        <v>4</v>
      </c>
      <c r="E55" s="33" t="s">
        <v>5</v>
      </c>
      <c r="F55" s="33" t="s">
        <v>6</v>
      </c>
      <c r="G55" s="33" t="s">
        <v>7</v>
      </c>
      <c r="H55" s="33" t="s">
        <v>8</v>
      </c>
      <c r="I55" s="33" t="s">
        <v>9</v>
      </c>
      <c r="J55" s="33" t="s">
        <v>10</v>
      </c>
      <c r="K55" s="33" t="s">
        <v>85</v>
      </c>
      <c r="L55" s="33" t="s">
        <v>11</v>
      </c>
      <c r="M55" s="33" t="s">
        <v>12</v>
      </c>
      <c r="N55" s="33" t="s">
        <v>13</v>
      </c>
      <c r="O55" s="33" t="s">
        <v>14</v>
      </c>
      <c r="P55" s="33" t="s">
        <v>15</v>
      </c>
      <c r="Q55" s="33" t="s">
        <v>16</v>
      </c>
      <c r="R55" s="33" t="s">
        <v>79</v>
      </c>
      <c r="S55" s="34" t="s">
        <v>18</v>
      </c>
      <c r="T55" s="34" t="s">
        <v>19</v>
      </c>
      <c r="U55" s="32" t="s">
        <v>80</v>
      </c>
      <c r="V55" s="32" t="s">
        <v>20</v>
      </c>
      <c r="W55" s="32" t="s">
        <v>84</v>
      </c>
      <c r="X55" s="32" t="s">
        <v>21</v>
      </c>
      <c r="Y55" s="32" t="s">
        <v>81</v>
      </c>
      <c r="Z55" s="32" t="s">
        <v>82</v>
      </c>
      <c r="AA55" s="32" t="s">
        <v>22</v>
      </c>
      <c r="AB55" s="32" t="s">
        <v>23</v>
      </c>
      <c r="AC55" s="32" t="s">
        <v>24</v>
      </c>
    </row>
    <row r="56" spans="1:29" ht="30.75" customHeight="1" x14ac:dyDescent="0.25">
      <c r="A56" s="121">
        <v>1</v>
      </c>
      <c r="B56" s="93" t="s">
        <v>642</v>
      </c>
      <c r="C56" s="93" t="s">
        <v>147</v>
      </c>
      <c r="D56" s="93" t="s">
        <v>148</v>
      </c>
      <c r="E56" s="93" t="s">
        <v>88</v>
      </c>
      <c r="F56" s="93" t="s">
        <v>89</v>
      </c>
      <c r="G56" s="93" t="s">
        <v>25</v>
      </c>
      <c r="H56" s="93" t="s">
        <v>149</v>
      </c>
      <c r="I56" s="93" t="s">
        <v>150</v>
      </c>
      <c r="J56" s="93" t="s">
        <v>151</v>
      </c>
      <c r="K56" s="80" t="s">
        <v>152</v>
      </c>
      <c r="L56" s="8" t="s">
        <v>38</v>
      </c>
      <c r="M56" s="8"/>
      <c r="N56" s="40">
        <v>18</v>
      </c>
      <c r="O56" s="20"/>
      <c r="P56" s="21">
        <v>1</v>
      </c>
      <c r="Q56" s="21">
        <f>IFERROR(IF((+O56/N56)&gt;100%,100%,(O56/N56)),"")</f>
        <v>0</v>
      </c>
      <c r="R56" s="22"/>
      <c r="S56" s="22"/>
      <c r="T56" s="31"/>
      <c r="U56" s="30" t="s">
        <v>153</v>
      </c>
      <c r="V56" s="16"/>
      <c r="W56" s="16" t="s">
        <v>154</v>
      </c>
      <c r="X56" s="16"/>
      <c r="Y56" s="27"/>
      <c r="Z56" s="16"/>
      <c r="AA56" s="16"/>
      <c r="AB56" s="16"/>
      <c r="AC56" s="29" t="s">
        <v>155</v>
      </c>
    </row>
    <row r="57" spans="1:29" ht="30.75" customHeight="1" x14ac:dyDescent="0.25">
      <c r="A57" s="122"/>
      <c r="B57" s="94"/>
      <c r="C57" s="94"/>
      <c r="D57" s="94"/>
      <c r="E57" s="94"/>
      <c r="F57" s="94"/>
      <c r="G57" s="94"/>
      <c r="H57" s="94"/>
      <c r="I57" s="94"/>
      <c r="J57" s="94"/>
      <c r="K57" s="81"/>
      <c r="L57" s="8" t="s">
        <v>39</v>
      </c>
      <c r="M57" s="8"/>
      <c r="N57" s="40">
        <v>20</v>
      </c>
      <c r="O57" s="20"/>
      <c r="P57" s="21">
        <v>1</v>
      </c>
      <c r="Q57" s="21">
        <f>IFERROR(IF((+O57/N57)&gt;100%,100%,(O57/N57)),"")</f>
        <v>0</v>
      </c>
      <c r="R57" s="22"/>
      <c r="S57" s="22"/>
      <c r="T57" s="31"/>
      <c r="U57" s="30" t="s">
        <v>156</v>
      </c>
      <c r="V57" s="16"/>
      <c r="W57" s="16" t="s">
        <v>154</v>
      </c>
      <c r="X57" s="16"/>
      <c r="Y57" s="27"/>
      <c r="Z57" s="27"/>
      <c r="AA57" s="28"/>
      <c r="AB57" s="28"/>
      <c r="AC57" s="29" t="s">
        <v>155</v>
      </c>
    </row>
    <row r="58" spans="1:29" ht="30.75" customHeight="1" x14ac:dyDescent="0.25">
      <c r="A58" s="122"/>
      <c r="B58" s="94"/>
      <c r="C58" s="94"/>
      <c r="D58" s="94"/>
      <c r="E58" s="94"/>
      <c r="F58" s="94"/>
      <c r="G58" s="94"/>
      <c r="H58" s="94"/>
      <c r="I58" s="94"/>
      <c r="J58" s="94"/>
      <c r="K58" s="81"/>
      <c r="L58" s="8" t="s">
        <v>40</v>
      </c>
      <c r="M58" s="8"/>
      <c r="N58" s="40">
        <v>17</v>
      </c>
      <c r="O58" s="20"/>
      <c r="P58" s="21">
        <v>1</v>
      </c>
      <c r="Q58" s="21">
        <f>IFERROR(IF((+O58/N58)&gt;100%,100%,(O58/N58)),"")</f>
        <v>0</v>
      </c>
      <c r="R58" s="22"/>
      <c r="S58" s="22"/>
      <c r="T58" s="31"/>
      <c r="U58" s="30" t="s">
        <v>157</v>
      </c>
      <c r="V58" s="16"/>
      <c r="W58" s="16" t="s">
        <v>154</v>
      </c>
      <c r="X58" s="16"/>
      <c r="Y58" s="27"/>
      <c r="Z58" s="27"/>
      <c r="AA58" s="28"/>
      <c r="AB58" s="28"/>
      <c r="AC58" s="29" t="s">
        <v>155</v>
      </c>
    </row>
    <row r="59" spans="1:29" ht="30.75" customHeight="1" x14ac:dyDescent="0.25">
      <c r="A59" s="122"/>
      <c r="B59" s="94"/>
      <c r="C59" s="94"/>
      <c r="D59" s="94"/>
      <c r="E59" s="94"/>
      <c r="F59" s="94"/>
      <c r="G59" s="94"/>
      <c r="H59" s="94"/>
      <c r="I59" s="94"/>
      <c r="J59" s="94"/>
      <c r="K59" s="81"/>
      <c r="L59" s="8" t="s">
        <v>41</v>
      </c>
      <c r="M59" s="22"/>
      <c r="N59" s="40">
        <v>18</v>
      </c>
      <c r="O59" s="20"/>
      <c r="P59" s="21">
        <v>1</v>
      </c>
      <c r="Q59" s="21">
        <f>IFERROR(IF((+O59/N59)&gt;100%,100%,(O59/N59)),"")</f>
        <v>0</v>
      </c>
      <c r="R59" s="22"/>
      <c r="S59" s="22"/>
      <c r="T59" s="31"/>
      <c r="U59" s="30" t="s">
        <v>158</v>
      </c>
      <c r="V59" s="16"/>
      <c r="W59" s="16" t="s">
        <v>154</v>
      </c>
      <c r="X59" s="16"/>
      <c r="Y59" s="27"/>
      <c r="Z59" s="27"/>
      <c r="AA59" s="28"/>
      <c r="AB59" s="28"/>
      <c r="AC59" s="29" t="s">
        <v>155</v>
      </c>
    </row>
    <row r="60" spans="1:29" ht="30.75" customHeight="1" x14ac:dyDescent="0.25">
      <c r="A60" s="123"/>
      <c r="B60" s="95"/>
      <c r="C60" s="94"/>
      <c r="D60" s="94"/>
      <c r="E60" s="94"/>
      <c r="F60" s="94"/>
      <c r="G60" s="94"/>
      <c r="H60" s="94"/>
      <c r="I60" s="94"/>
      <c r="J60" s="94"/>
      <c r="K60" s="82"/>
      <c r="L60" s="35" t="s">
        <v>29</v>
      </c>
      <c r="M60" s="39">
        <f t="shared" ref="M60" si="30">SUM(M56:M59)</f>
        <v>0</v>
      </c>
      <c r="N60" s="39">
        <f t="shared" ref="N60" si="31">SUM(N56:N59)</f>
        <v>73</v>
      </c>
      <c r="O60" s="21">
        <f t="shared" ref="O60" si="32">SUM(O56:O59)</f>
        <v>0</v>
      </c>
      <c r="P60" s="21">
        <v>1</v>
      </c>
      <c r="Q60" s="21">
        <f>IFERROR(IF((+O60/P60)&gt;100%,100%,(O60/P60)),"")</f>
        <v>0</v>
      </c>
      <c r="R60" s="22"/>
      <c r="S60" s="24"/>
      <c r="T60" s="31"/>
      <c r="U60" s="16" t="s">
        <v>159</v>
      </c>
      <c r="V60" s="16"/>
      <c r="W60" s="16" t="s">
        <v>154</v>
      </c>
      <c r="X60" s="16"/>
      <c r="Y60" s="27"/>
      <c r="Z60" s="27"/>
      <c r="AA60" s="28"/>
      <c r="AB60" s="28"/>
      <c r="AC60" s="29" t="s">
        <v>155</v>
      </c>
    </row>
    <row r="61" spans="1:29" ht="30.75" customHeight="1" x14ac:dyDescent="0.25">
      <c r="A61" s="33" t="s">
        <v>2</v>
      </c>
      <c r="B61" s="33" t="s">
        <v>83</v>
      </c>
      <c r="C61" s="33" t="s">
        <v>3</v>
      </c>
      <c r="D61" s="33" t="s">
        <v>4</v>
      </c>
      <c r="E61" s="33" t="s">
        <v>5</v>
      </c>
      <c r="F61" s="33" t="s">
        <v>6</v>
      </c>
      <c r="G61" s="33" t="s">
        <v>7</v>
      </c>
      <c r="H61" s="33" t="s">
        <v>8</v>
      </c>
      <c r="I61" s="33" t="s">
        <v>9</v>
      </c>
      <c r="J61" s="33" t="s">
        <v>10</v>
      </c>
      <c r="K61" s="33" t="s">
        <v>85</v>
      </c>
      <c r="L61" s="33" t="s">
        <v>11</v>
      </c>
      <c r="M61" s="33" t="s">
        <v>12</v>
      </c>
      <c r="N61" s="33" t="s">
        <v>13</v>
      </c>
      <c r="O61" s="33" t="s">
        <v>14</v>
      </c>
      <c r="P61" s="33" t="s">
        <v>15</v>
      </c>
      <c r="Q61" s="33" t="s">
        <v>16</v>
      </c>
      <c r="R61" s="33" t="s">
        <v>79</v>
      </c>
      <c r="S61" s="34" t="s">
        <v>18</v>
      </c>
      <c r="T61" s="34" t="s">
        <v>19</v>
      </c>
      <c r="U61" s="32" t="s">
        <v>80</v>
      </c>
      <c r="V61" s="32" t="s">
        <v>20</v>
      </c>
      <c r="W61" s="32" t="s">
        <v>84</v>
      </c>
      <c r="X61" s="32" t="s">
        <v>21</v>
      </c>
      <c r="Y61" s="32" t="s">
        <v>81</v>
      </c>
      <c r="Z61" s="32" t="s">
        <v>82</v>
      </c>
      <c r="AA61" s="32" t="s">
        <v>22</v>
      </c>
      <c r="AB61" s="32" t="s">
        <v>23</v>
      </c>
      <c r="AC61" s="32" t="s">
        <v>24</v>
      </c>
    </row>
    <row r="62" spans="1:29" ht="30.75" customHeight="1" x14ac:dyDescent="0.25">
      <c r="A62" s="121">
        <v>2</v>
      </c>
      <c r="B62" s="93" t="s">
        <v>642</v>
      </c>
      <c r="C62" s="93" t="s">
        <v>160</v>
      </c>
      <c r="D62" s="133" t="s">
        <v>161</v>
      </c>
      <c r="E62" s="93" t="s">
        <v>162</v>
      </c>
      <c r="F62" s="109" t="s">
        <v>89</v>
      </c>
      <c r="G62" s="93" t="s">
        <v>25</v>
      </c>
      <c r="H62" s="93" t="s">
        <v>163</v>
      </c>
      <c r="I62" s="115" t="s">
        <v>164</v>
      </c>
      <c r="J62" s="93" t="s">
        <v>165</v>
      </c>
      <c r="K62" s="80" t="s">
        <v>166</v>
      </c>
      <c r="L62" s="8" t="s">
        <v>38</v>
      </c>
      <c r="M62" s="8"/>
      <c r="N62" s="40">
        <v>1250</v>
      </c>
      <c r="O62" s="20"/>
      <c r="P62" s="21">
        <v>1</v>
      </c>
      <c r="Q62" s="21">
        <f>IFERROR(IF((+O62/N62)&gt;100%,100%,(O62/N62)),"")</f>
        <v>0</v>
      </c>
      <c r="R62" s="22"/>
      <c r="S62" s="22"/>
      <c r="T62" s="31"/>
      <c r="U62" s="30" t="s">
        <v>153</v>
      </c>
      <c r="V62" s="16"/>
      <c r="W62" s="16" t="s">
        <v>154</v>
      </c>
      <c r="X62" s="16"/>
      <c r="Y62" s="27"/>
      <c r="Z62" s="16"/>
      <c r="AA62" s="16"/>
      <c r="AB62" s="16"/>
      <c r="AC62" s="29" t="s">
        <v>155</v>
      </c>
    </row>
    <row r="63" spans="1:29" ht="30.75" customHeight="1" x14ac:dyDescent="0.25">
      <c r="A63" s="122"/>
      <c r="B63" s="94"/>
      <c r="C63" s="94"/>
      <c r="D63" s="134"/>
      <c r="E63" s="94"/>
      <c r="F63" s="110"/>
      <c r="G63" s="94"/>
      <c r="H63" s="94"/>
      <c r="I63" s="116"/>
      <c r="J63" s="94"/>
      <c r="K63" s="81"/>
      <c r="L63" s="8" t="s">
        <v>39</v>
      </c>
      <c r="M63" s="8"/>
      <c r="N63" s="40">
        <v>1250</v>
      </c>
      <c r="O63" s="20"/>
      <c r="P63" s="21">
        <v>1</v>
      </c>
      <c r="Q63" s="21">
        <f>IFERROR(IF((+O63/N63)&gt;100%,100%,(O63/N63)),"")</f>
        <v>0</v>
      </c>
      <c r="R63" s="22"/>
      <c r="S63" s="22"/>
      <c r="T63" s="31"/>
      <c r="U63" s="30" t="s">
        <v>156</v>
      </c>
      <c r="V63" s="16"/>
      <c r="W63" s="16" t="s">
        <v>154</v>
      </c>
      <c r="X63" s="16"/>
      <c r="Y63" s="27"/>
      <c r="Z63" s="27"/>
      <c r="AA63" s="28"/>
      <c r="AB63" s="28"/>
      <c r="AC63" s="29" t="s">
        <v>155</v>
      </c>
    </row>
    <row r="64" spans="1:29" ht="30.75" customHeight="1" x14ac:dyDescent="0.25">
      <c r="A64" s="122"/>
      <c r="B64" s="94"/>
      <c r="C64" s="94"/>
      <c r="D64" s="134"/>
      <c r="E64" s="94"/>
      <c r="F64" s="110"/>
      <c r="G64" s="94"/>
      <c r="H64" s="94"/>
      <c r="I64" s="116"/>
      <c r="J64" s="94"/>
      <c r="K64" s="81"/>
      <c r="L64" s="8" t="s">
        <v>40</v>
      </c>
      <c r="M64" s="8"/>
      <c r="N64" s="40">
        <v>1250</v>
      </c>
      <c r="O64" s="20"/>
      <c r="P64" s="21">
        <v>1</v>
      </c>
      <c r="Q64" s="21">
        <f>IFERROR(IF((+O64/N64)&gt;100%,100%,(O64/N64)),"")</f>
        <v>0</v>
      </c>
      <c r="R64" s="22"/>
      <c r="S64" s="22"/>
      <c r="T64" s="31"/>
      <c r="U64" s="30" t="s">
        <v>157</v>
      </c>
      <c r="V64" s="16"/>
      <c r="W64" s="16" t="s">
        <v>154</v>
      </c>
      <c r="X64" s="16"/>
      <c r="Y64" s="27"/>
      <c r="Z64" s="27"/>
      <c r="AA64" s="28"/>
      <c r="AB64" s="28"/>
      <c r="AC64" s="29" t="s">
        <v>155</v>
      </c>
    </row>
    <row r="65" spans="1:29" ht="30.75" customHeight="1" x14ac:dyDescent="0.25">
      <c r="A65" s="122"/>
      <c r="B65" s="94"/>
      <c r="C65" s="94"/>
      <c r="D65" s="134"/>
      <c r="E65" s="94"/>
      <c r="F65" s="110"/>
      <c r="G65" s="94"/>
      <c r="H65" s="94"/>
      <c r="I65" s="116"/>
      <c r="J65" s="94"/>
      <c r="K65" s="81"/>
      <c r="L65" s="8" t="s">
        <v>41</v>
      </c>
      <c r="M65" s="22"/>
      <c r="N65" s="40">
        <v>1250</v>
      </c>
      <c r="O65" s="20"/>
      <c r="P65" s="21">
        <v>1</v>
      </c>
      <c r="Q65" s="21">
        <f>IFERROR(IF((+O65/N65)&gt;100%,100%,(O65/N65)),"")</f>
        <v>0</v>
      </c>
      <c r="R65" s="22"/>
      <c r="S65" s="22"/>
      <c r="T65" s="31"/>
      <c r="U65" s="30" t="s">
        <v>158</v>
      </c>
      <c r="V65" s="16"/>
      <c r="W65" s="16" t="s">
        <v>154</v>
      </c>
      <c r="X65" s="16"/>
      <c r="Y65" s="27"/>
      <c r="Z65" s="27"/>
      <c r="AA65" s="28"/>
      <c r="AB65" s="28"/>
      <c r="AC65" s="29" t="s">
        <v>155</v>
      </c>
    </row>
    <row r="66" spans="1:29" ht="30.75" customHeight="1" x14ac:dyDescent="0.25">
      <c r="A66" s="123"/>
      <c r="B66" s="95"/>
      <c r="C66" s="95"/>
      <c r="D66" s="135"/>
      <c r="E66" s="95"/>
      <c r="F66" s="114"/>
      <c r="G66" s="95"/>
      <c r="H66" s="95"/>
      <c r="I66" s="117"/>
      <c r="J66" s="95"/>
      <c r="K66" s="82"/>
      <c r="L66" s="35" t="s">
        <v>29</v>
      </c>
      <c r="M66" s="39">
        <f t="shared" ref="M66" si="33">SUM(M62:M65)</f>
        <v>0</v>
      </c>
      <c r="N66" s="39">
        <f t="shared" ref="N66" si="34">SUM(N62:N65)</f>
        <v>5000</v>
      </c>
      <c r="O66" s="21">
        <f t="shared" ref="O66" si="35">SUM(O62:O65)</f>
        <v>0</v>
      </c>
      <c r="P66" s="21">
        <v>1</v>
      </c>
      <c r="Q66" s="21">
        <f>IFERROR(IF((+O66/P66)&gt;100%,100%,(O66/P66)),"")</f>
        <v>0</v>
      </c>
      <c r="R66" s="22"/>
      <c r="S66" s="24"/>
      <c r="T66" s="31"/>
      <c r="U66" s="16" t="s">
        <v>159</v>
      </c>
      <c r="V66" s="16"/>
      <c r="W66" s="16" t="s">
        <v>154</v>
      </c>
      <c r="X66" s="16"/>
      <c r="Y66" s="27"/>
      <c r="Z66" s="27"/>
      <c r="AA66" s="28"/>
      <c r="AB66" s="28"/>
      <c r="AC66" s="29" t="s">
        <v>155</v>
      </c>
    </row>
    <row r="67" spans="1:29" ht="30.75" customHeight="1" x14ac:dyDescent="0.25">
      <c r="A67" s="33" t="s">
        <v>2</v>
      </c>
      <c r="B67" s="33" t="s">
        <v>83</v>
      </c>
      <c r="C67" s="33" t="s">
        <v>3</v>
      </c>
      <c r="D67" s="33" t="s">
        <v>4</v>
      </c>
      <c r="E67" s="33" t="s">
        <v>5</v>
      </c>
      <c r="F67" s="33" t="s">
        <v>6</v>
      </c>
      <c r="G67" s="33" t="s">
        <v>7</v>
      </c>
      <c r="H67" s="33" t="s">
        <v>8</v>
      </c>
      <c r="I67" s="33" t="s">
        <v>9</v>
      </c>
      <c r="J67" s="33" t="s">
        <v>10</v>
      </c>
      <c r="K67" s="33" t="s">
        <v>85</v>
      </c>
      <c r="L67" s="33" t="s">
        <v>11</v>
      </c>
      <c r="M67" s="33" t="s">
        <v>12</v>
      </c>
      <c r="N67" s="33" t="s">
        <v>13</v>
      </c>
      <c r="O67" s="33" t="s">
        <v>14</v>
      </c>
      <c r="P67" s="33" t="s">
        <v>15</v>
      </c>
      <c r="Q67" s="33" t="s">
        <v>16</v>
      </c>
      <c r="R67" s="33" t="s">
        <v>79</v>
      </c>
      <c r="S67" s="34" t="s">
        <v>18</v>
      </c>
      <c r="T67" s="34" t="s">
        <v>19</v>
      </c>
      <c r="U67" s="32" t="s">
        <v>80</v>
      </c>
      <c r="V67" s="32" t="s">
        <v>20</v>
      </c>
      <c r="W67" s="32" t="s">
        <v>84</v>
      </c>
      <c r="X67" s="32" t="s">
        <v>21</v>
      </c>
      <c r="Y67" s="32" t="s">
        <v>81</v>
      </c>
      <c r="Z67" s="32" t="s">
        <v>82</v>
      </c>
      <c r="AA67" s="32" t="s">
        <v>22</v>
      </c>
      <c r="AB67" s="32" t="s">
        <v>23</v>
      </c>
      <c r="AC67" s="32" t="s">
        <v>24</v>
      </c>
    </row>
    <row r="68" spans="1:29" ht="30.75" customHeight="1" x14ac:dyDescent="0.25">
      <c r="A68" s="121">
        <v>3</v>
      </c>
      <c r="B68" s="93" t="s">
        <v>642</v>
      </c>
      <c r="C68" s="90" t="s">
        <v>167</v>
      </c>
      <c r="D68" s="97" t="s">
        <v>168</v>
      </c>
      <c r="E68" s="93" t="s">
        <v>162</v>
      </c>
      <c r="F68" s="90" t="s">
        <v>89</v>
      </c>
      <c r="G68" s="90" t="s">
        <v>25</v>
      </c>
      <c r="H68" s="90" t="s">
        <v>169</v>
      </c>
      <c r="I68" s="115" t="s">
        <v>170</v>
      </c>
      <c r="J68" s="90" t="s">
        <v>171</v>
      </c>
      <c r="K68" s="80" t="s">
        <v>172</v>
      </c>
      <c r="L68" s="8" t="s">
        <v>38</v>
      </c>
      <c r="M68" s="8"/>
      <c r="N68" s="40">
        <v>125</v>
      </c>
      <c r="O68" s="20"/>
      <c r="P68" s="21">
        <v>1</v>
      </c>
      <c r="Q68" s="21">
        <f>IFERROR(IF((+O68/N68)&gt;100%,100%,(O68/N68)),"")</f>
        <v>0</v>
      </c>
      <c r="R68" s="22"/>
      <c r="S68" s="22"/>
      <c r="T68" s="31"/>
      <c r="U68" s="30" t="s">
        <v>153</v>
      </c>
      <c r="V68" s="16"/>
      <c r="W68" s="16" t="s">
        <v>154</v>
      </c>
      <c r="X68" s="16"/>
      <c r="Y68" s="27"/>
      <c r="Z68" s="16"/>
      <c r="AA68" s="16"/>
      <c r="AB68" s="16"/>
      <c r="AC68" s="29" t="s">
        <v>155</v>
      </c>
    </row>
    <row r="69" spans="1:29" ht="30.75" customHeight="1" x14ac:dyDescent="0.25">
      <c r="A69" s="122"/>
      <c r="B69" s="94"/>
      <c r="C69" s="90"/>
      <c r="D69" s="97"/>
      <c r="E69" s="94"/>
      <c r="F69" s="90"/>
      <c r="G69" s="90"/>
      <c r="H69" s="90"/>
      <c r="I69" s="116"/>
      <c r="J69" s="90"/>
      <c r="K69" s="81"/>
      <c r="L69" s="8" t="s">
        <v>39</v>
      </c>
      <c r="M69" s="8"/>
      <c r="N69" s="40">
        <v>125</v>
      </c>
      <c r="O69" s="20"/>
      <c r="P69" s="21">
        <v>1</v>
      </c>
      <c r="Q69" s="21">
        <f>IFERROR(IF((+O69/N69)&gt;100%,100%,(O69/N69)),"")</f>
        <v>0</v>
      </c>
      <c r="R69" s="22"/>
      <c r="S69" s="22"/>
      <c r="T69" s="31"/>
      <c r="U69" s="30" t="s">
        <v>156</v>
      </c>
      <c r="V69" s="16"/>
      <c r="W69" s="16" t="s">
        <v>154</v>
      </c>
      <c r="X69" s="16"/>
      <c r="Y69" s="27"/>
      <c r="Z69" s="27"/>
      <c r="AA69" s="28"/>
      <c r="AB69" s="28"/>
      <c r="AC69" s="29" t="s">
        <v>155</v>
      </c>
    </row>
    <row r="70" spans="1:29" ht="30.75" customHeight="1" x14ac:dyDescent="0.25">
      <c r="A70" s="122"/>
      <c r="B70" s="94"/>
      <c r="C70" s="90"/>
      <c r="D70" s="97"/>
      <c r="E70" s="94"/>
      <c r="F70" s="90"/>
      <c r="G70" s="90"/>
      <c r="H70" s="90"/>
      <c r="I70" s="116"/>
      <c r="J70" s="90"/>
      <c r="K70" s="81"/>
      <c r="L70" s="8" t="s">
        <v>40</v>
      </c>
      <c r="M70" s="8"/>
      <c r="N70" s="40">
        <v>125</v>
      </c>
      <c r="O70" s="20"/>
      <c r="P70" s="21">
        <v>1</v>
      </c>
      <c r="Q70" s="21">
        <f>IFERROR(IF((+O70/N70)&gt;100%,100%,(O70/N70)),"")</f>
        <v>0</v>
      </c>
      <c r="R70" s="22"/>
      <c r="S70" s="22"/>
      <c r="T70" s="31"/>
      <c r="U70" s="30" t="s">
        <v>157</v>
      </c>
      <c r="V70" s="16"/>
      <c r="W70" s="16" t="s">
        <v>154</v>
      </c>
      <c r="X70" s="16"/>
      <c r="Y70" s="27"/>
      <c r="Z70" s="27"/>
      <c r="AA70" s="28"/>
      <c r="AB70" s="28"/>
      <c r="AC70" s="29" t="s">
        <v>155</v>
      </c>
    </row>
    <row r="71" spans="1:29" ht="30.75" customHeight="1" x14ac:dyDescent="0.25">
      <c r="A71" s="122"/>
      <c r="B71" s="94"/>
      <c r="C71" s="90"/>
      <c r="D71" s="97"/>
      <c r="E71" s="94"/>
      <c r="F71" s="90"/>
      <c r="G71" s="90"/>
      <c r="H71" s="90"/>
      <c r="I71" s="116"/>
      <c r="J71" s="90"/>
      <c r="K71" s="81"/>
      <c r="L71" s="8" t="s">
        <v>41</v>
      </c>
      <c r="M71" s="22"/>
      <c r="N71" s="40">
        <v>125</v>
      </c>
      <c r="O71" s="20"/>
      <c r="P71" s="21">
        <v>1</v>
      </c>
      <c r="Q71" s="21">
        <f>IFERROR(IF((+O71/N71)&gt;100%,100%,(O71/N71)),"")</f>
        <v>0</v>
      </c>
      <c r="R71" s="22"/>
      <c r="S71" s="22"/>
      <c r="T71" s="31"/>
      <c r="U71" s="30" t="s">
        <v>158</v>
      </c>
      <c r="V71" s="16"/>
      <c r="W71" s="16" t="s">
        <v>154</v>
      </c>
      <c r="X71" s="16"/>
      <c r="Y71" s="27"/>
      <c r="Z71" s="27"/>
      <c r="AA71" s="28"/>
      <c r="AB71" s="28"/>
      <c r="AC71" s="29" t="s">
        <v>155</v>
      </c>
    </row>
    <row r="72" spans="1:29" ht="30.75" customHeight="1" x14ac:dyDescent="0.25">
      <c r="A72" s="123"/>
      <c r="B72" s="95"/>
      <c r="C72" s="90"/>
      <c r="D72" s="97"/>
      <c r="E72" s="95"/>
      <c r="F72" s="90"/>
      <c r="G72" s="90"/>
      <c r="H72" s="90"/>
      <c r="I72" s="117"/>
      <c r="J72" s="90"/>
      <c r="K72" s="82"/>
      <c r="L72" s="35" t="s">
        <v>29</v>
      </c>
      <c r="M72" s="39">
        <f t="shared" ref="M72" si="36">SUM(M68:M71)</f>
        <v>0</v>
      </c>
      <c r="N72" s="39">
        <f t="shared" ref="N72" si="37">SUM(N68:N71)</f>
        <v>500</v>
      </c>
      <c r="O72" s="21">
        <f t="shared" ref="O72" si="38">SUM(O68:O71)</f>
        <v>0</v>
      </c>
      <c r="P72" s="21">
        <v>1</v>
      </c>
      <c r="Q72" s="21">
        <f>IFERROR(IF((+O72/P72)&gt;100%,100%,(O72/P72)),"")</f>
        <v>0</v>
      </c>
      <c r="R72" s="22"/>
      <c r="S72" s="24"/>
      <c r="T72" s="31"/>
      <c r="U72" s="16" t="s">
        <v>159</v>
      </c>
      <c r="V72" s="16"/>
      <c r="W72" s="16" t="s">
        <v>154</v>
      </c>
      <c r="X72" s="16"/>
      <c r="Y72" s="27"/>
      <c r="Z72" s="27"/>
      <c r="AA72" s="28"/>
      <c r="AB72" s="28"/>
      <c r="AC72" s="29" t="s">
        <v>155</v>
      </c>
    </row>
    <row r="73" spans="1:29" ht="30.75" customHeight="1" x14ac:dyDescent="0.25">
      <c r="A73" s="33" t="s">
        <v>2</v>
      </c>
      <c r="B73" s="33" t="s">
        <v>83</v>
      </c>
      <c r="C73" s="33" t="s">
        <v>3</v>
      </c>
      <c r="D73" s="33" t="s">
        <v>4</v>
      </c>
      <c r="E73" s="33" t="s">
        <v>5</v>
      </c>
      <c r="F73" s="33" t="s">
        <v>6</v>
      </c>
      <c r="G73" s="33" t="s">
        <v>7</v>
      </c>
      <c r="H73" s="33" t="s">
        <v>8</v>
      </c>
      <c r="I73" s="33" t="s">
        <v>9</v>
      </c>
      <c r="J73" s="33" t="s">
        <v>10</v>
      </c>
      <c r="K73" s="33" t="s">
        <v>85</v>
      </c>
      <c r="L73" s="33" t="s">
        <v>11</v>
      </c>
      <c r="M73" s="33" t="s">
        <v>12</v>
      </c>
      <c r="N73" s="33" t="s">
        <v>13</v>
      </c>
      <c r="O73" s="33" t="s">
        <v>14</v>
      </c>
      <c r="P73" s="33" t="s">
        <v>15</v>
      </c>
      <c r="Q73" s="33" t="s">
        <v>16</v>
      </c>
      <c r="R73" s="33" t="s">
        <v>79</v>
      </c>
      <c r="S73" s="34" t="s">
        <v>18</v>
      </c>
      <c r="T73" s="34" t="s">
        <v>19</v>
      </c>
      <c r="U73" s="32" t="s">
        <v>80</v>
      </c>
      <c r="V73" s="32" t="s">
        <v>20</v>
      </c>
      <c r="W73" s="32" t="s">
        <v>84</v>
      </c>
      <c r="X73" s="32" t="s">
        <v>21</v>
      </c>
      <c r="Y73" s="32" t="s">
        <v>81</v>
      </c>
      <c r="Z73" s="32" t="s">
        <v>82</v>
      </c>
      <c r="AA73" s="32" t="s">
        <v>22</v>
      </c>
      <c r="AB73" s="32" t="s">
        <v>23</v>
      </c>
      <c r="AC73" s="32" t="s">
        <v>24</v>
      </c>
    </row>
    <row r="74" spans="1:29" ht="30.75" customHeight="1" x14ac:dyDescent="0.25">
      <c r="A74" s="121">
        <v>4</v>
      </c>
      <c r="B74" s="93" t="s">
        <v>642</v>
      </c>
      <c r="C74" s="90" t="s">
        <v>173</v>
      </c>
      <c r="D74" s="97" t="s">
        <v>174</v>
      </c>
      <c r="E74" s="90" t="s">
        <v>135</v>
      </c>
      <c r="F74" s="90" t="s">
        <v>175</v>
      </c>
      <c r="G74" s="90" t="s">
        <v>25</v>
      </c>
      <c r="H74" s="90" t="s">
        <v>176</v>
      </c>
      <c r="I74" s="97" t="s">
        <v>177</v>
      </c>
      <c r="J74" s="90" t="s">
        <v>178</v>
      </c>
      <c r="K74" s="80" t="s">
        <v>179</v>
      </c>
      <c r="L74" s="8" t="s">
        <v>38</v>
      </c>
      <c r="M74" s="8"/>
      <c r="N74" s="41" t="s">
        <v>180</v>
      </c>
      <c r="O74" s="20"/>
      <c r="P74" s="21">
        <v>1</v>
      </c>
      <c r="Q74" s="21" t="str">
        <f>IFERROR(IF((+O74/N74)&gt;100%,100%,(O74/N74)),"")</f>
        <v/>
      </c>
      <c r="R74" s="22"/>
      <c r="S74" s="22"/>
      <c r="T74" s="31"/>
      <c r="U74" s="30" t="s">
        <v>153</v>
      </c>
      <c r="V74" s="16"/>
      <c r="W74" s="16" t="s">
        <v>154</v>
      </c>
      <c r="X74" s="16"/>
      <c r="Y74" s="27"/>
      <c r="Z74" s="16"/>
      <c r="AA74" s="16"/>
      <c r="AB74" s="16"/>
      <c r="AC74" s="29" t="s">
        <v>155</v>
      </c>
    </row>
    <row r="75" spans="1:29" ht="30.75" customHeight="1" x14ac:dyDescent="0.25">
      <c r="A75" s="122"/>
      <c r="B75" s="94"/>
      <c r="C75" s="90"/>
      <c r="D75" s="97"/>
      <c r="E75" s="90"/>
      <c r="F75" s="90"/>
      <c r="G75" s="90"/>
      <c r="H75" s="90"/>
      <c r="I75" s="97"/>
      <c r="J75" s="90"/>
      <c r="K75" s="81"/>
      <c r="L75" s="8" t="s">
        <v>39</v>
      </c>
      <c r="M75" s="8"/>
      <c r="N75" s="41" t="s">
        <v>180</v>
      </c>
      <c r="O75" s="20"/>
      <c r="P75" s="21">
        <v>1</v>
      </c>
      <c r="Q75" s="21" t="str">
        <f>IFERROR(IF((+O75/N75)&gt;100%,100%,(O75/N75)),"")</f>
        <v/>
      </c>
      <c r="R75" s="22"/>
      <c r="S75" s="22"/>
      <c r="T75" s="31"/>
      <c r="U75" s="30" t="s">
        <v>156</v>
      </c>
      <c r="V75" s="16"/>
      <c r="W75" s="16" t="s">
        <v>154</v>
      </c>
      <c r="X75" s="16"/>
      <c r="Y75" s="27"/>
      <c r="Z75" s="27"/>
      <c r="AA75" s="28"/>
      <c r="AB75" s="28"/>
      <c r="AC75" s="29" t="s">
        <v>155</v>
      </c>
    </row>
    <row r="76" spans="1:29" ht="30.75" customHeight="1" x14ac:dyDescent="0.25">
      <c r="A76" s="122"/>
      <c r="B76" s="94"/>
      <c r="C76" s="90"/>
      <c r="D76" s="97"/>
      <c r="E76" s="90"/>
      <c r="F76" s="90"/>
      <c r="G76" s="90"/>
      <c r="H76" s="90"/>
      <c r="I76" s="97"/>
      <c r="J76" s="90"/>
      <c r="K76" s="81"/>
      <c r="L76" s="8" t="s">
        <v>40</v>
      </c>
      <c r="M76" s="8"/>
      <c r="N76" s="41" t="s">
        <v>180</v>
      </c>
      <c r="O76" s="20"/>
      <c r="P76" s="21">
        <v>1</v>
      </c>
      <c r="Q76" s="21" t="str">
        <f>IFERROR(IF((+O76/N76)&gt;100%,100%,(O76/N76)),"")</f>
        <v/>
      </c>
      <c r="R76" s="22"/>
      <c r="S76" s="22"/>
      <c r="T76" s="31"/>
      <c r="U76" s="30" t="s">
        <v>157</v>
      </c>
      <c r="V76" s="16"/>
      <c r="W76" s="16" t="s">
        <v>154</v>
      </c>
      <c r="X76" s="16"/>
      <c r="Y76" s="27"/>
      <c r="Z76" s="27"/>
      <c r="AA76" s="28"/>
      <c r="AB76" s="28"/>
      <c r="AC76" s="29" t="s">
        <v>155</v>
      </c>
    </row>
    <row r="77" spans="1:29" ht="30.75" customHeight="1" x14ac:dyDescent="0.25">
      <c r="A77" s="122"/>
      <c r="B77" s="94"/>
      <c r="C77" s="90"/>
      <c r="D77" s="97"/>
      <c r="E77" s="90"/>
      <c r="F77" s="90"/>
      <c r="G77" s="90"/>
      <c r="H77" s="90"/>
      <c r="I77" s="97"/>
      <c r="J77" s="90"/>
      <c r="K77" s="81"/>
      <c r="L77" s="8" t="s">
        <v>41</v>
      </c>
      <c r="M77" s="22"/>
      <c r="N77" s="41" t="s">
        <v>180</v>
      </c>
      <c r="O77" s="20"/>
      <c r="P77" s="21">
        <v>1</v>
      </c>
      <c r="Q77" s="21" t="str">
        <f>IFERROR(IF((+O77/N77)&gt;100%,100%,(O77/N77)),"")</f>
        <v/>
      </c>
      <c r="R77" s="22"/>
      <c r="S77" s="22"/>
      <c r="T77" s="31"/>
      <c r="U77" s="30" t="s">
        <v>158</v>
      </c>
      <c r="V77" s="16"/>
      <c r="W77" s="16" t="s">
        <v>154</v>
      </c>
      <c r="X77" s="16"/>
      <c r="Y77" s="27"/>
      <c r="Z77" s="27"/>
      <c r="AA77" s="28"/>
      <c r="AB77" s="28"/>
      <c r="AC77" s="29" t="s">
        <v>155</v>
      </c>
    </row>
    <row r="78" spans="1:29" ht="30.75" customHeight="1" x14ac:dyDescent="0.25">
      <c r="A78" s="123"/>
      <c r="B78" s="95"/>
      <c r="C78" s="90"/>
      <c r="D78" s="97"/>
      <c r="E78" s="90"/>
      <c r="F78" s="90"/>
      <c r="G78" s="90"/>
      <c r="H78" s="90"/>
      <c r="I78" s="97"/>
      <c r="J78" s="90"/>
      <c r="K78" s="82"/>
      <c r="L78" s="35" t="s">
        <v>29</v>
      </c>
      <c r="M78" s="39">
        <f t="shared" ref="M78" si="39">SUM(M74:M77)</f>
        <v>0</v>
      </c>
      <c r="N78" s="39">
        <f t="shared" ref="N78" si="40">SUM(N74:N77)</f>
        <v>0</v>
      </c>
      <c r="O78" s="21">
        <f t="shared" ref="O78" si="41">SUM(O74:O77)</f>
        <v>0</v>
      </c>
      <c r="P78" s="21">
        <v>1</v>
      </c>
      <c r="Q78" s="21">
        <f>IFERROR(IF((+O78/P78)&gt;100%,100%,(O78/P78)),"")</f>
        <v>0</v>
      </c>
      <c r="R78" s="22"/>
      <c r="S78" s="24"/>
      <c r="T78" s="31"/>
      <c r="U78" s="16" t="s">
        <v>159</v>
      </c>
      <c r="V78" s="16"/>
      <c r="W78" s="16" t="s">
        <v>154</v>
      </c>
      <c r="X78" s="16"/>
      <c r="Y78" s="27"/>
      <c r="Z78" s="27"/>
      <c r="AA78" s="28"/>
      <c r="AB78" s="28"/>
      <c r="AC78" s="29" t="s">
        <v>155</v>
      </c>
    </row>
    <row r="79" spans="1:29" ht="30.75" customHeight="1" x14ac:dyDescent="0.25">
      <c r="A79" s="33" t="s">
        <v>2</v>
      </c>
      <c r="B79" s="33" t="s">
        <v>83</v>
      </c>
      <c r="C79" s="33" t="s">
        <v>3</v>
      </c>
      <c r="D79" s="33" t="s">
        <v>4</v>
      </c>
      <c r="E79" s="33" t="s">
        <v>5</v>
      </c>
      <c r="F79" s="33" t="s">
        <v>6</v>
      </c>
      <c r="G79" s="33" t="s">
        <v>7</v>
      </c>
      <c r="H79" s="33" t="s">
        <v>8</v>
      </c>
      <c r="I79" s="33" t="s">
        <v>9</v>
      </c>
      <c r="J79" s="33" t="s">
        <v>10</v>
      </c>
      <c r="K79" s="33" t="s">
        <v>85</v>
      </c>
      <c r="L79" s="33" t="s">
        <v>11</v>
      </c>
      <c r="M79" s="33" t="s">
        <v>12</v>
      </c>
      <c r="N79" s="33" t="s">
        <v>13</v>
      </c>
      <c r="O79" s="33" t="s">
        <v>14</v>
      </c>
      <c r="P79" s="33" t="s">
        <v>15</v>
      </c>
      <c r="Q79" s="33" t="s">
        <v>16</v>
      </c>
      <c r="R79" s="33" t="s">
        <v>79</v>
      </c>
      <c r="S79" s="34" t="s">
        <v>18</v>
      </c>
      <c r="T79" s="34" t="s">
        <v>19</v>
      </c>
      <c r="U79" s="32" t="s">
        <v>80</v>
      </c>
      <c r="V79" s="32" t="s">
        <v>20</v>
      </c>
      <c r="W79" s="32" t="s">
        <v>84</v>
      </c>
      <c r="X79" s="32" t="s">
        <v>21</v>
      </c>
      <c r="Y79" s="32" t="s">
        <v>81</v>
      </c>
      <c r="Z79" s="32" t="s">
        <v>82</v>
      </c>
      <c r="AA79" s="32" t="s">
        <v>22</v>
      </c>
      <c r="AB79" s="32" t="s">
        <v>23</v>
      </c>
      <c r="AC79" s="32" t="s">
        <v>24</v>
      </c>
    </row>
    <row r="80" spans="1:29" ht="30.75" customHeight="1" x14ac:dyDescent="0.25">
      <c r="A80" s="121">
        <v>5</v>
      </c>
      <c r="B80" s="93" t="s">
        <v>642</v>
      </c>
      <c r="C80" s="90" t="s">
        <v>181</v>
      </c>
      <c r="D80" s="97" t="s">
        <v>182</v>
      </c>
      <c r="E80" s="90" t="s">
        <v>135</v>
      </c>
      <c r="F80" s="90" t="s">
        <v>89</v>
      </c>
      <c r="G80" s="90" t="s">
        <v>25</v>
      </c>
      <c r="H80" s="90" t="s">
        <v>183</v>
      </c>
      <c r="I80" s="97" t="s">
        <v>184</v>
      </c>
      <c r="J80" s="90" t="s">
        <v>185</v>
      </c>
      <c r="K80" s="80" t="s">
        <v>166</v>
      </c>
      <c r="L80" s="8" t="s">
        <v>38</v>
      </c>
      <c r="M80" s="8"/>
      <c r="N80" s="40">
        <v>100</v>
      </c>
      <c r="O80" s="20"/>
      <c r="P80" s="21">
        <v>1</v>
      </c>
      <c r="Q80" s="21">
        <f>IFERROR(IF((+O80/N80)&gt;100%,100%,(O80/N80)),"")</f>
        <v>0</v>
      </c>
      <c r="R80" s="22"/>
      <c r="S80" s="22"/>
      <c r="T80" s="31"/>
      <c r="U80" s="30" t="s">
        <v>153</v>
      </c>
      <c r="V80" s="16"/>
      <c r="W80" s="16" t="s">
        <v>154</v>
      </c>
      <c r="X80" s="16"/>
      <c r="Y80" s="27"/>
      <c r="Z80" s="16"/>
      <c r="AA80" s="16"/>
      <c r="AB80" s="16"/>
      <c r="AC80" s="29" t="s">
        <v>155</v>
      </c>
    </row>
    <row r="81" spans="1:29" ht="30.75" customHeight="1" x14ac:dyDescent="0.25">
      <c r="A81" s="122"/>
      <c r="B81" s="94"/>
      <c r="C81" s="90"/>
      <c r="D81" s="97"/>
      <c r="E81" s="90"/>
      <c r="F81" s="90"/>
      <c r="G81" s="90"/>
      <c r="H81" s="90"/>
      <c r="I81" s="97"/>
      <c r="J81" s="90"/>
      <c r="K81" s="81"/>
      <c r="L81" s="8" t="s">
        <v>39</v>
      </c>
      <c r="M81" s="8"/>
      <c r="N81" s="40">
        <v>100</v>
      </c>
      <c r="O81" s="20"/>
      <c r="P81" s="21">
        <v>1</v>
      </c>
      <c r="Q81" s="21">
        <f>IFERROR(IF((+O81/N81)&gt;100%,100%,(O81/N81)),"")</f>
        <v>0</v>
      </c>
      <c r="R81" s="22"/>
      <c r="S81" s="22"/>
      <c r="T81" s="31"/>
      <c r="U81" s="30" t="s">
        <v>156</v>
      </c>
      <c r="V81" s="16"/>
      <c r="W81" s="16" t="s">
        <v>154</v>
      </c>
      <c r="X81" s="16"/>
      <c r="Y81" s="27"/>
      <c r="Z81" s="27"/>
      <c r="AA81" s="28"/>
      <c r="AB81" s="28"/>
      <c r="AC81" s="29" t="s">
        <v>155</v>
      </c>
    </row>
    <row r="82" spans="1:29" ht="30.75" customHeight="1" x14ac:dyDescent="0.25">
      <c r="A82" s="122"/>
      <c r="B82" s="94"/>
      <c r="C82" s="90"/>
      <c r="D82" s="97"/>
      <c r="E82" s="90"/>
      <c r="F82" s="90"/>
      <c r="G82" s="90"/>
      <c r="H82" s="90"/>
      <c r="I82" s="97"/>
      <c r="J82" s="90"/>
      <c r="K82" s="81"/>
      <c r="L82" s="8" t="s">
        <v>40</v>
      </c>
      <c r="M82" s="8"/>
      <c r="N82" s="40">
        <v>100</v>
      </c>
      <c r="O82" s="20"/>
      <c r="P82" s="21">
        <v>1</v>
      </c>
      <c r="Q82" s="21">
        <f>IFERROR(IF((+O82/N82)&gt;100%,100%,(O82/N82)),"")</f>
        <v>0</v>
      </c>
      <c r="R82" s="22"/>
      <c r="S82" s="22"/>
      <c r="T82" s="31"/>
      <c r="U82" s="30" t="s">
        <v>157</v>
      </c>
      <c r="V82" s="16"/>
      <c r="W82" s="16" t="s">
        <v>154</v>
      </c>
      <c r="X82" s="16"/>
      <c r="Y82" s="27"/>
      <c r="Z82" s="27"/>
      <c r="AA82" s="28"/>
      <c r="AB82" s="28"/>
      <c r="AC82" s="29" t="s">
        <v>155</v>
      </c>
    </row>
    <row r="83" spans="1:29" ht="30.75" customHeight="1" x14ac:dyDescent="0.25">
      <c r="A83" s="122"/>
      <c r="B83" s="94"/>
      <c r="C83" s="90"/>
      <c r="D83" s="97"/>
      <c r="E83" s="90"/>
      <c r="F83" s="90"/>
      <c r="G83" s="90"/>
      <c r="H83" s="90"/>
      <c r="I83" s="97"/>
      <c r="J83" s="90"/>
      <c r="K83" s="81"/>
      <c r="L83" s="8" t="s">
        <v>41</v>
      </c>
      <c r="M83" s="22"/>
      <c r="N83" s="40">
        <v>100</v>
      </c>
      <c r="O83" s="20"/>
      <c r="P83" s="21">
        <v>1</v>
      </c>
      <c r="Q83" s="21">
        <f>IFERROR(IF((+O83/N83)&gt;100%,100%,(O83/N83)),"")</f>
        <v>0</v>
      </c>
      <c r="R83" s="22"/>
      <c r="S83" s="22"/>
      <c r="T83" s="31"/>
      <c r="U83" s="30" t="s">
        <v>158</v>
      </c>
      <c r="V83" s="16"/>
      <c r="W83" s="16" t="s">
        <v>154</v>
      </c>
      <c r="X83" s="16"/>
      <c r="Y83" s="27"/>
      <c r="Z83" s="27"/>
      <c r="AA83" s="28"/>
      <c r="AB83" s="28"/>
      <c r="AC83" s="29" t="s">
        <v>155</v>
      </c>
    </row>
    <row r="84" spans="1:29" ht="30.75" customHeight="1" x14ac:dyDescent="0.25">
      <c r="A84" s="123"/>
      <c r="B84" s="95"/>
      <c r="C84" s="90"/>
      <c r="D84" s="97"/>
      <c r="E84" s="90"/>
      <c r="F84" s="90"/>
      <c r="G84" s="90"/>
      <c r="H84" s="90"/>
      <c r="I84" s="97"/>
      <c r="J84" s="90"/>
      <c r="K84" s="82"/>
      <c r="L84" s="35" t="s">
        <v>29</v>
      </c>
      <c r="M84" s="39">
        <f t="shared" ref="M84" si="42">SUM(M80:M83)</f>
        <v>0</v>
      </c>
      <c r="N84" s="39">
        <f t="shared" ref="N84" si="43">SUM(N80:N83)</f>
        <v>400</v>
      </c>
      <c r="O84" s="21">
        <f t="shared" ref="O84" si="44">SUM(O80:O83)</f>
        <v>0</v>
      </c>
      <c r="P84" s="21">
        <v>1</v>
      </c>
      <c r="Q84" s="21">
        <f>IFERROR(IF((+O84/P84)&gt;100%,100%,(O84/P84)),"")</f>
        <v>0</v>
      </c>
      <c r="R84" s="22"/>
      <c r="S84" s="24"/>
      <c r="T84" s="31"/>
      <c r="U84" s="16" t="s">
        <v>159</v>
      </c>
      <c r="V84" s="16"/>
      <c r="W84" s="16" t="s">
        <v>154</v>
      </c>
      <c r="X84" s="16"/>
      <c r="Y84" s="27"/>
      <c r="Z84" s="27"/>
      <c r="AA84" s="28"/>
      <c r="AB84" s="28"/>
      <c r="AC84" s="29" t="s">
        <v>155</v>
      </c>
    </row>
    <row r="85" spans="1:29" ht="30.75" customHeight="1" x14ac:dyDescent="0.25">
      <c r="A85" s="33" t="s">
        <v>2</v>
      </c>
      <c r="B85" s="33" t="s">
        <v>83</v>
      </c>
      <c r="C85" s="33" t="s">
        <v>3</v>
      </c>
      <c r="D85" s="33" t="s">
        <v>4</v>
      </c>
      <c r="E85" s="33" t="s">
        <v>5</v>
      </c>
      <c r="F85" s="33" t="s">
        <v>6</v>
      </c>
      <c r="G85" s="33" t="s">
        <v>7</v>
      </c>
      <c r="H85" s="33" t="s">
        <v>8</v>
      </c>
      <c r="I85" s="33" t="s">
        <v>9</v>
      </c>
      <c r="J85" s="33" t="s">
        <v>10</v>
      </c>
      <c r="K85" s="33" t="s">
        <v>85</v>
      </c>
      <c r="L85" s="33" t="s">
        <v>11</v>
      </c>
      <c r="M85" s="33" t="s">
        <v>12</v>
      </c>
      <c r="N85" s="33" t="s">
        <v>13</v>
      </c>
      <c r="O85" s="33" t="s">
        <v>14</v>
      </c>
      <c r="P85" s="33" t="s">
        <v>15</v>
      </c>
      <c r="Q85" s="33" t="s">
        <v>16</v>
      </c>
      <c r="R85" s="33" t="s">
        <v>79</v>
      </c>
      <c r="S85" s="34" t="s">
        <v>18</v>
      </c>
      <c r="T85" s="34" t="s">
        <v>19</v>
      </c>
      <c r="U85" s="32" t="s">
        <v>80</v>
      </c>
      <c r="V85" s="32" t="s">
        <v>20</v>
      </c>
      <c r="W85" s="32" t="s">
        <v>84</v>
      </c>
      <c r="X85" s="32" t="s">
        <v>21</v>
      </c>
      <c r="Y85" s="32" t="s">
        <v>81</v>
      </c>
      <c r="Z85" s="32" t="s">
        <v>82</v>
      </c>
      <c r="AA85" s="32" t="s">
        <v>22</v>
      </c>
      <c r="AB85" s="32" t="s">
        <v>23</v>
      </c>
      <c r="AC85" s="32" t="s">
        <v>24</v>
      </c>
    </row>
    <row r="86" spans="1:29" ht="30.75" customHeight="1" x14ac:dyDescent="0.25">
      <c r="A86" s="121">
        <v>1</v>
      </c>
      <c r="B86" s="90" t="s">
        <v>783</v>
      </c>
      <c r="C86" s="90" t="s">
        <v>186</v>
      </c>
      <c r="D86" s="90" t="s">
        <v>187</v>
      </c>
      <c r="E86" s="90" t="s">
        <v>88</v>
      </c>
      <c r="F86" s="90" t="s">
        <v>96</v>
      </c>
      <c r="G86" s="90" t="s">
        <v>25</v>
      </c>
      <c r="H86" s="90" t="s">
        <v>188</v>
      </c>
      <c r="I86" s="90" t="s">
        <v>189</v>
      </c>
      <c r="J86" s="90" t="s">
        <v>190</v>
      </c>
      <c r="K86" s="90" t="s">
        <v>191</v>
      </c>
      <c r="L86" s="19" t="s">
        <v>26</v>
      </c>
      <c r="M86" s="8"/>
      <c r="N86" s="49">
        <v>1</v>
      </c>
      <c r="O86" s="20"/>
      <c r="P86" s="21">
        <v>1</v>
      </c>
      <c r="Q86" s="21">
        <f>IFERROR(IF((+O86/P86)&gt;100%,100%,(O86/P86)),"")</f>
        <v>0</v>
      </c>
      <c r="R86" s="25"/>
      <c r="S86" s="25"/>
      <c r="T86" s="23"/>
      <c r="U86" s="42" t="s">
        <v>156</v>
      </c>
      <c r="V86" s="16"/>
      <c r="W86" s="16" t="s">
        <v>192</v>
      </c>
      <c r="X86" s="16"/>
      <c r="Y86" s="27"/>
      <c r="Z86" s="27"/>
      <c r="AA86" s="28"/>
      <c r="AB86" s="28"/>
      <c r="AC86" s="29" t="s">
        <v>193</v>
      </c>
    </row>
    <row r="87" spans="1:29" ht="30.75" customHeight="1" x14ac:dyDescent="0.25">
      <c r="A87" s="122"/>
      <c r="B87" s="90"/>
      <c r="C87" s="90"/>
      <c r="D87" s="90"/>
      <c r="E87" s="90"/>
      <c r="F87" s="90"/>
      <c r="G87" s="90"/>
      <c r="H87" s="90"/>
      <c r="I87" s="90"/>
      <c r="J87" s="90"/>
      <c r="K87" s="90"/>
      <c r="L87" s="19" t="s">
        <v>27</v>
      </c>
      <c r="M87" s="8"/>
      <c r="N87" s="49">
        <v>1</v>
      </c>
      <c r="O87" s="20"/>
      <c r="P87" s="21">
        <v>1</v>
      </c>
      <c r="Q87" s="21">
        <f>IFERROR(IF((+O87/P87)&gt;100%,100%,(O87/P87)),"")</f>
        <v>0</v>
      </c>
      <c r="R87" s="25"/>
      <c r="S87" s="25"/>
      <c r="T87" s="23"/>
      <c r="U87" s="42" t="s">
        <v>157</v>
      </c>
      <c r="V87" s="16"/>
      <c r="W87" s="16" t="s">
        <v>192</v>
      </c>
      <c r="X87" s="16"/>
      <c r="Y87" s="27"/>
      <c r="Z87" s="27"/>
      <c r="AA87" s="28"/>
      <c r="AB87" s="28"/>
      <c r="AC87" s="29" t="s">
        <v>193</v>
      </c>
    </row>
    <row r="88" spans="1:29" ht="30.75" customHeight="1" x14ac:dyDescent="0.25">
      <c r="A88" s="122"/>
      <c r="B88" s="90"/>
      <c r="C88" s="90"/>
      <c r="D88" s="90"/>
      <c r="E88" s="90"/>
      <c r="F88" s="90"/>
      <c r="G88" s="90"/>
      <c r="H88" s="90"/>
      <c r="I88" s="90"/>
      <c r="J88" s="90"/>
      <c r="K88" s="90"/>
      <c r="L88" s="19" t="s">
        <v>28</v>
      </c>
      <c r="M88" s="22"/>
      <c r="N88" s="49">
        <v>1</v>
      </c>
      <c r="O88" s="20"/>
      <c r="P88" s="21">
        <v>1</v>
      </c>
      <c r="Q88" s="21">
        <f>IFERROR(IF((+O88/P88)&gt;100%,100%,(O88/P88)),"")</f>
        <v>0</v>
      </c>
      <c r="R88" s="25"/>
      <c r="S88" s="25"/>
      <c r="T88" s="23"/>
      <c r="U88" s="42" t="s">
        <v>158</v>
      </c>
      <c r="V88" s="16"/>
      <c r="W88" s="16" t="s">
        <v>192</v>
      </c>
      <c r="X88" s="16"/>
      <c r="Y88" s="27"/>
      <c r="Z88" s="27"/>
      <c r="AA88" s="28"/>
      <c r="AB88" s="28"/>
      <c r="AC88" s="29" t="s">
        <v>193</v>
      </c>
    </row>
    <row r="89" spans="1:29" ht="30.75" customHeight="1" x14ac:dyDescent="0.25">
      <c r="A89" s="123"/>
      <c r="B89" s="90"/>
      <c r="C89" s="90"/>
      <c r="D89" s="90"/>
      <c r="E89" s="90"/>
      <c r="F89" s="90"/>
      <c r="G89" s="90"/>
      <c r="H89" s="90"/>
      <c r="I89" s="90"/>
      <c r="J89" s="90"/>
      <c r="K89" s="90"/>
      <c r="L89" s="35" t="s">
        <v>29</v>
      </c>
      <c r="M89" s="39">
        <f t="shared" ref="M89" si="45">SUM(M85:M88)</f>
        <v>0</v>
      </c>
      <c r="N89" s="39">
        <f t="shared" ref="N89" si="46">SUM(N85:N88)</f>
        <v>3</v>
      </c>
      <c r="O89" s="21">
        <f t="shared" ref="O89" si="47">SUM(O85:O88)</f>
        <v>0</v>
      </c>
      <c r="P89" s="21">
        <v>1</v>
      </c>
      <c r="Q89" s="21">
        <f>IFERROR(IF((+O89/P89)&gt;100%,100%,(O89/P89)),"")</f>
        <v>0</v>
      </c>
      <c r="R89" s="25"/>
      <c r="S89" s="24"/>
      <c r="T89" s="23"/>
      <c r="U89" s="43" t="s">
        <v>159</v>
      </c>
      <c r="V89" s="16"/>
      <c r="W89" s="16" t="s">
        <v>192</v>
      </c>
      <c r="X89" s="16"/>
      <c r="Y89" s="27"/>
      <c r="Z89" s="27"/>
      <c r="AA89" s="28"/>
      <c r="AB89" s="28"/>
      <c r="AC89" s="29" t="s">
        <v>193</v>
      </c>
    </row>
    <row r="90" spans="1:29" ht="30.75" customHeight="1" x14ac:dyDescent="0.25">
      <c r="A90" s="33" t="s">
        <v>2</v>
      </c>
      <c r="B90" s="33" t="s">
        <v>83</v>
      </c>
      <c r="C90" s="33" t="s">
        <v>3</v>
      </c>
      <c r="D90" s="33" t="s">
        <v>4</v>
      </c>
      <c r="E90" s="33" t="s">
        <v>5</v>
      </c>
      <c r="F90" s="33" t="s">
        <v>6</v>
      </c>
      <c r="G90" s="33" t="s">
        <v>7</v>
      </c>
      <c r="H90" s="33" t="s">
        <v>8</v>
      </c>
      <c r="I90" s="33" t="s">
        <v>9</v>
      </c>
      <c r="J90" s="33" t="s">
        <v>10</v>
      </c>
      <c r="K90" s="33" t="s">
        <v>85</v>
      </c>
      <c r="L90" s="33" t="s">
        <v>11</v>
      </c>
      <c r="M90" s="33" t="s">
        <v>12</v>
      </c>
      <c r="N90" s="33" t="s">
        <v>13</v>
      </c>
      <c r="O90" s="33" t="s">
        <v>14</v>
      </c>
      <c r="P90" s="33" t="s">
        <v>15</v>
      </c>
      <c r="Q90" s="33" t="s">
        <v>16</v>
      </c>
      <c r="R90" s="33" t="s">
        <v>79</v>
      </c>
      <c r="S90" s="34" t="s">
        <v>18</v>
      </c>
      <c r="T90" s="34" t="s">
        <v>19</v>
      </c>
      <c r="U90" s="32" t="s">
        <v>80</v>
      </c>
      <c r="V90" s="32" t="s">
        <v>20</v>
      </c>
      <c r="W90" s="32" t="s">
        <v>84</v>
      </c>
      <c r="X90" s="32" t="s">
        <v>21</v>
      </c>
      <c r="Y90" s="32" t="s">
        <v>81</v>
      </c>
      <c r="Z90" s="32" t="s">
        <v>82</v>
      </c>
      <c r="AA90" s="32" t="s">
        <v>22</v>
      </c>
      <c r="AB90" s="32" t="s">
        <v>23</v>
      </c>
      <c r="AC90" s="32" t="s">
        <v>24</v>
      </c>
    </row>
    <row r="91" spans="1:29" ht="30.75" customHeight="1" x14ac:dyDescent="0.25">
      <c r="A91" s="121">
        <v>2</v>
      </c>
      <c r="B91" s="90" t="s">
        <v>783</v>
      </c>
      <c r="C91" s="90" t="s">
        <v>194</v>
      </c>
      <c r="D91" s="90" t="s">
        <v>195</v>
      </c>
      <c r="E91" s="90" t="s">
        <v>88</v>
      </c>
      <c r="F91" s="90" t="s">
        <v>30</v>
      </c>
      <c r="G91" s="90" t="s">
        <v>196</v>
      </c>
      <c r="H91" s="90" t="s">
        <v>197</v>
      </c>
      <c r="I91" s="90" t="s">
        <v>198</v>
      </c>
      <c r="J91" s="90" t="s">
        <v>199</v>
      </c>
      <c r="K91" s="90" t="s">
        <v>200</v>
      </c>
      <c r="L91" s="19" t="s">
        <v>201</v>
      </c>
      <c r="M91" s="8"/>
      <c r="N91" s="8">
        <v>1</v>
      </c>
      <c r="O91" s="20"/>
      <c r="P91" s="21">
        <v>1</v>
      </c>
      <c r="Q91" s="21">
        <f>IFERROR(IF((+O91/P91)&gt;100%,100%,(O91/P91)),"")</f>
        <v>0</v>
      </c>
      <c r="R91" s="25"/>
      <c r="S91" s="25"/>
      <c r="T91" s="23"/>
      <c r="U91" s="44" t="s">
        <v>156</v>
      </c>
      <c r="V91" s="16"/>
      <c r="W91" s="16" t="s">
        <v>192</v>
      </c>
      <c r="X91" s="16"/>
      <c r="Y91" s="27"/>
      <c r="Z91" s="27"/>
      <c r="AA91" s="28"/>
      <c r="AB91" s="28"/>
      <c r="AC91" s="29" t="s">
        <v>193</v>
      </c>
    </row>
    <row r="92" spans="1:29" ht="30.75" customHeight="1" x14ac:dyDescent="0.25">
      <c r="A92" s="122"/>
      <c r="B92" s="90"/>
      <c r="C92" s="90"/>
      <c r="D92" s="90"/>
      <c r="E92" s="90"/>
      <c r="F92" s="90"/>
      <c r="G92" s="90"/>
      <c r="H92" s="90"/>
      <c r="I92" s="90"/>
      <c r="J92" s="90"/>
      <c r="K92" s="90"/>
      <c r="L92" s="19" t="s">
        <v>202</v>
      </c>
      <c r="M92" s="22"/>
      <c r="N92" s="22">
        <v>1</v>
      </c>
      <c r="O92" s="20"/>
      <c r="P92" s="21">
        <v>1</v>
      </c>
      <c r="Q92" s="21">
        <f>IFERROR(IF((+O92/P92)&gt;100%,100%,(O92/P92)),"")</f>
        <v>0</v>
      </c>
      <c r="R92" s="25"/>
      <c r="S92" s="25"/>
      <c r="T92" s="23"/>
      <c r="U92" s="45" t="s">
        <v>158</v>
      </c>
      <c r="V92" s="16"/>
      <c r="W92" s="16" t="s">
        <v>192</v>
      </c>
      <c r="X92" s="16"/>
      <c r="Y92" s="27"/>
      <c r="Z92" s="27"/>
      <c r="AA92" s="28"/>
      <c r="AB92" s="28"/>
      <c r="AC92" s="29" t="s">
        <v>193</v>
      </c>
    </row>
    <row r="93" spans="1:29" ht="30.75" customHeight="1" x14ac:dyDescent="0.25">
      <c r="A93" s="123"/>
      <c r="B93" s="90"/>
      <c r="C93" s="90"/>
      <c r="D93" s="90"/>
      <c r="E93" s="90"/>
      <c r="F93" s="90"/>
      <c r="G93" s="90"/>
      <c r="H93" s="90"/>
      <c r="I93" s="90"/>
      <c r="J93" s="90"/>
      <c r="K93" s="90"/>
      <c r="L93" s="35" t="s">
        <v>29</v>
      </c>
      <c r="M93" s="39">
        <f t="shared" ref="M93" si="48">SUM(M89:M92)</f>
        <v>0</v>
      </c>
      <c r="N93" s="39">
        <f t="shared" ref="N93" si="49">SUM(N89:N92)</f>
        <v>5</v>
      </c>
      <c r="O93" s="21">
        <f t="shared" ref="O93" si="50">SUM(O89:O92)</f>
        <v>0</v>
      </c>
      <c r="P93" s="21">
        <v>1</v>
      </c>
      <c r="Q93" s="21">
        <f>IFERROR(IF((+O93/P93)&gt;100%,100%,(O93/P93)),"")</f>
        <v>0</v>
      </c>
      <c r="R93" s="25"/>
      <c r="S93" s="24"/>
      <c r="T93" s="23"/>
      <c r="U93" s="43" t="s">
        <v>159</v>
      </c>
      <c r="V93" s="16"/>
      <c r="W93" s="16" t="s">
        <v>192</v>
      </c>
      <c r="X93" s="16"/>
      <c r="Y93" s="27"/>
      <c r="Z93" s="27"/>
      <c r="AA93" s="28"/>
      <c r="AB93" s="28"/>
      <c r="AC93" s="29" t="s">
        <v>193</v>
      </c>
    </row>
    <row r="94" spans="1:29" ht="30.75" customHeight="1" x14ac:dyDescent="0.25">
      <c r="A94" s="33" t="s">
        <v>2</v>
      </c>
      <c r="B94" s="33" t="s">
        <v>83</v>
      </c>
      <c r="C94" s="33" t="s">
        <v>3</v>
      </c>
      <c r="D94" s="33" t="s">
        <v>4</v>
      </c>
      <c r="E94" s="33" t="s">
        <v>5</v>
      </c>
      <c r="F94" s="33" t="s">
        <v>6</v>
      </c>
      <c r="G94" s="33" t="s">
        <v>7</v>
      </c>
      <c r="H94" s="33" t="s">
        <v>8</v>
      </c>
      <c r="I94" s="33" t="s">
        <v>9</v>
      </c>
      <c r="J94" s="33" t="s">
        <v>10</v>
      </c>
      <c r="K94" s="33" t="s">
        <v>85</v>
      </c>
      <c r="L94" s="33" t="s">
        <v>11</v>
      </c>
      <c r="M94" s="33" t="s">
        <v>12</v>
      </c>
      <c r="N94" s="33" t="s">
        <v>13</v>
      </c>
      <c r="O94" s="33" t="s">
        <v>14</v>
      </c>
      <c r="P94" s="33" t="s">
        <v>15</v>
      </c>
      <c r="Q94" s="33" t="s">
        <v>16</v>
      </c>
      <c r="R94" s="33" t="s">
        <v>79</v>
      </c>
      <c r="S94" s="34" t="s">
        <v>18</v>
      </c>
      <c r="T94" s="34" t="s">
        <v>19</v>
      </c>
      <c r="U94" s="32" t="s">
        <v>80</v>
      </c>
      <c r="V94" s="32" t="s">
        <v>20</v>
      </c>
      <c r="W94" s="32" t="s">
        <v>84</v>
      </c>
      <c r="X94" s="32" t="s">
        <v>21</v>
      </c>
      <c r="Y94" s="32" t="s">
        <v>81</v>
      </c>
      <c r="Z94" s="32" t="s">
        <v>82</v>
      </c>
      <c r="AA94" s="32" t="s">
        <v>22</v>
      </c>
      <c r="AB94" s="32" t="s">
        <v>23</v>
      </c>
      <c r="AC94" s="32" t="s">
        <v>24</v>
      </c>
    </row>
    <row r="95" spans="1:29" ht="30.75" customHeight="1" x14ac:dyDescent="0.25">
      <c r="A95" s="121">
        <v>3</v>
      </c>
      <c r="B95" s="80" t="s">
        <v>783</v>
      </c>
      <c r="C95" s="80" t="s">
        <v>203</v>
      </c>
      <c r="D95" s="80" t="s">
        <v>204</v>
      </c>
      <c r="E95" s="80" t="s">
        <v>135</v>
      </c>
      <c r="F95" s="80" t="s">
        <v>89</v>
      </c>
      <c r="G95" s="80" t="s">
        <v>25</v>
      </c>
      <c r="H95" s="80" t="s">
        <v>205</v>
      </c>
      <c r="I95" s="80" t="s">
        <v>206</v>
      </c>
      <c r="J95" s="80" t="s">
        <v>207</v>
      </c>
      <c r="K95" s="80" t="s">
        <v>208</v>
      </c>
      <c r="L95" s="8" t="s">
        <v>38</v>
      </c>
      <c r="M95" s="8"/>
      <c r="N95" s="19">
        <v>64</v>
      </c>
      <c r="O95" s="20"/>
      <c r="P95" s="21">
        <v>1</v>
      </c>
      <c r="Q95" s="21">
        <f t="shared" ref="Q95:Q97" si="51">IFERROR(IF((+O95/P95)&gt;100%,100%,(O95/P95)),"")</f>
        <v>0</v>
      </c>
      <c r="R95" s="22"/>
      <c r="S95" s="22"/>
      <c r="T95" s="31"/>
      <c r="U95" s="45" t="s">
        <v>153</v>
      </c>
      <c r="V95" s="16"/>
      <c r="W95" s="16" t="s">
        <v>192</v>
      </c>
      <c r="X95" s="16"/>
      <c r="Y95" s="27"/>
      <c r="Z95" s="16"/>
      <c r="AA95" s="16"/>
      <c r="AB95" s="16"/>
      <c r="AC95" s="29" t="s">
        <v>193</v>
      </c>
    </row>
    <row r="96" spans="1:29" ht="30.75" customHeight="1" x14ac:dyDescent="0.25">
      <c r="A96" s="122"/>
      <c r="B96" s="81"/>
      <c r="C96" s="81"/>
      <c r="D96" s="81"/>
      <c r="E96" s="81"/>
      <c r="F96" s="81"/>
      <c r="G96" s="81"/>
      <c r="H96" s="81"/>
      <c r="I96" s="81"/>
      <c r="J96" s="81"/>
      <c r="K96" s="81"/>
      <c r="L96" s="8" t="s">
        <v>39</v>
      </c>
      <c r="M96" s="8"/>
      <c r="N96" s="19">
        <v>8</v>
      </c>
      <c r="O96" s="20"/>
      <c r="P96" s="21">
        <v>1</v>
      </c>
      <c r="Q96" s="21">
        <f t="shared" si="51"/>
        <v>0</v>
      </c>
      <c r="R96" s="22"/>
      <c r="S96" s="22"/>
      <c r="T96" s="31"/>
      <c r="U96" s="45" t="s">
        <v>156</v>
      </c>
      <c r="V96" s="16"/>
      <c r="W96" s="16" t="s">
        <v>192</v>
      </c>
      <c r="X96" s="16"/>
      <c r="Y96" s="27"/>
      <c r="Z96" s="27"/>
      <c r="AA96" s="28"/>
      <c r="AB96" s="28"/>
      <c r="AC96" s="29" t="s">
        <v>193</v>
      </c>
    </row>
    <row r="97" spans="1:29" ht="30.75" customHeight="1" x14ac:dyDescent="0.25">
      <c r="A97" s="122"/>
      <c r="B97" s="81"/>
      <c r="C97" s="81"/>
      <c r="D97" s="81"/>
      <c r="E97" s="81"/>
      <c r="F97" s="81"/>
      <c r="G97" s="81"/>
      <c r="H97" s="81"/>
      <c r="I97" s="81"/>
      <c r="J97" s="81"/>
      <c r="K97" s="81"/>
      <c r="L97" s="8" t="s">
        <v>40</v>
      </c>
      <c r="M97" s="8"/>
      <c r="N97" s="19">
        <v>2</v>
      </c>
      <c r="O97" s="20"/>
      <c r="P97" s="21">
        <v>1</v>
      </c>
      <c r="Q97" s="21">
        <f t="shared" si="51"/>
        <v>0</v>
      </c>
      <c r="R97" s="22"/>
      <c r="S97" s="22"/>
      <c r="T97" s="31"/>
      <c r="U97" s="45" t="s">
        <v>157</v>
      </c>
      <c r="V97" s="16"/>
      <c r="W97" s="16" t="s">
        <v>192</v>
      </c>
      <c r="X97" s="16"/>
      <c r="Y97" s="27"/>
      <c r="Z97" s="27"/>
      <c r="AA97" s="28"/>
      <c r="AB97" s="28"/>
      <c r="AC97" s="29" t="s">
        <v>193</v>
      </c>
    </row>
    <row r="98" spans="1:29" ht="30.75" customHeight="1" x14ac:dyDescent="0.25">
      <c r="A98" s="122"/>
      <c r="B98" s="81"/>
      <c r="C98" s="81"/>
      <c r="D98" s="81"/>
      <c r="E98" s="81"/>
      <c r="F98" s="81"/>
      <c r="G98" s="81"/>
      <c r="H98" s="81"/>
      <c r="I98" s="81"/>
      <c r="J98" s="81"/>
      <c r="K98" s="81"/>
      <c r="L98" s="8" t="s">
        <v>41</v>
      </c>
      <c r="M98" s="22"/>
      <c r="N98" s="19">
        <v>0</v>
      </c>
      <c r="O98" s="20"/>
      <c r="P98" s="21">
        <v>1</v>
      </c>
      <c r="Q98" s="21">
        <f>IFERROR(IF((+O98/P98)&gt;100%,100%,(O98/P98)),"")</f>
        <v>0</v>
      </c>
      <c r="R98" s="22"/>
      <c r="S98" s="22"/>
      <c r="T98" s="31"/>
      <c r="U98" s="45" t="s">
        <v>158</v>
      </c>
      <c r="V98" s="16"/>
      <c r="W98" s="16" t="s">
        <v>192</v>
      </c>
      <c r="X98" s="16"/>
      <c r="Y98" s="27"/>
      <c r="Z98" s="27"/>
      <c r="AA98" s="28"/>
      <c r="AB98" s="28"/>
      <c r="AC98" s="29" t="s">
        <v>193</v>
      </c>
    </row>
    <row r="99" spans="1:29" ht="30.75" customHeight="1" x14ac:dyDescent="0.25">
      <c r="A99" s="123"/>
      <c r="B99" s="82"/>
      <c r="C99" s="82"/>
      <c r="D99" s="82"/>
      <c r="E99" s="82"/>
      <c r="F99" s="82"/>
      <c r="G99" s="82"/>
      <c r="H99" s="82"/>
      <c r="I99" s="82"/>
      <c r="J99" s="82"/>
      <c r="K99" s="82"/>
      <c r="L99" s="35" t="s">
        <v>29</v>
      </c>
      <c r="M99" s="39">
        <f t="shared" ref="M99" si="52">SUM(M95:M98)</f>
        <v>0</v>
      </c>
      <c r="N99" s="39">
        <f t="shared" ref="N99" si="53">SUM(N95:N98)</f>
        <v>74</v>
      </c>
      <c r="O99" s="21">
        <f t="shared" ref="O99" si="54">SUM(O95:O98)</f>
        <v>0</v>
      </c>
      <c r="P99" s="21">
        <v>1</v>
      </c>
      <c r="Q99" s="21">
        <f>IFERROR(IF((+O99/P99)&gt;100%,100%,(O99/P99)),"")</f>
        <v>0</v>
      </c>
      <c r="R99" s="22"/>
      <c r="S99" s="24"/>
      <c r="T99" s="31"/>
      <c r="U99" s="43" t="s">
        <v>159</v>
      </c>
      <c r="V99" s="16"/>
      <c r="W99" s="16" t="s">
        <v>192</v>
      </c>
      <c r="X99" s="16"/>
      <c r="Y99" s="27"/>
      <c r="Z99" s="27"/>
      <c r="AA99" s="28"/>
      <c r="AB99" s="28"/>
      <c r="AC99" s="29" t="s">
        <v>193</v>
      </c>
    </row>
    <row r="100" spans="1:29" ht="30.75" customHeight="1" x14ac:dyDescent="0.25">
      <c r="A100" s="33" t="s">
        <v>2</v>
      </c>
      <c r="B100" s="33" t="s">
        <v>83</v>
      </c>
      <c r="C100" s="33" t="s">
        <v>3</v>
      </c>
      <c r="D100" s="33" t="s">
        <v>4</v>
      </c>
      <c r="E100" s="33" t="s">
        <v>5</v>
      </c>
      <c r="F100" s="33" t="s">
        <v>6</v>
      </c>
      <c r="G100" s="33" t="s">
        <v>7</v>
      </c>
      <c r="H100" s="33" t="s">
        <v>8</v>
      </c>
      <c r="I100" s="33" t="s">
        <v>9</v>
      </c>
      <c r="J100" s="33" t="s">
        <v>10</v>
      </c>
      <c r="K100" s="33" t="s">
        <v>85</v>
      </c>
      <c r="L100" s="33" t="s">
        <v>11</v>
      </c>
      <c r="M100" s="33" t="s">
        <v>12</v>
      </c>
      <c r="N100" s="33" t="s">
        <v>13</v>
      </c>
      <c r="O100" s="33" t="s">
        <v>14</v>
      </c>
      <c r="P100" s="33" t="s">
        <v>15</v>
      </c>
      <c r="Q100" s="33" t="s">
        <v>16</v>
      </c>
      <c r="R100" s="33" t="s">
        <v>79</v>
      </c>
      <c r="S100" s="34" t="s">
        <v>18</v>
      </c>
      <c r="T100" s="34" t="s">
        <v>19</v>
      </c>
      <c r="U100" s="32" t="s">
        <v>80</v>
      </c>
      <c r="V100" s="32" t="s">
        <v>20</v>
      </c>
      <c r="W100" s="32" t="s">
        <v>84</v>
      </c>
      <c r="X100" s="32" t="s">
        <v>21</v>
      </c>
      <c r="Y100" s="32" t="s">
        <v>81</v>
      </c>
      <c r="Z100" s="32" t="s">
        <v>82</v>
      </c>
      <c r="AA100" s="32" t="s">
        <v>22</v>
      </c>
      <c r="AB100" s="32" t="s">
        <v>23</v>
      </c>
      <c r="AC100" s="32" t="s">
        <v>24</v>
      </c>
    </row>
    <row r="101" spans="1:29" ht="30.75" customHeight="1" x14ac:dyDescent="0.25">
      <c r="A101" s="121">
        <v>4</v>
      </c>
      <c r="B101" s="90" t="s">
        <v>783</v>
      </c>
      <c r="C101" s="90" t="s">
        <v>209</v>
      </c>
      <c r="D101" s="90" t="s">
        <v>210</v>
      </c>
      <c r="E101" s="90" t="s">
        <v>135</v>
      </c>
      <c r="F101" s="90" t="s">
        <v>30</v>
      </c>
      <c r="G101" s="90" t="s">
        <v>25</v>
      </c>
      <c r="H101" s="90" t="s">
        <v>211</v>
      </c>
      <c r="I101" s="90" t="s">
        <v>212</v>
      </c>
      <c r="J101" s="90" t="s">
        <v>213</v>
      </c>
      <c r="K101" s="90" t="s">
        <v>214</v>
      </c>
      <c r="L101" s="19" t="s">
        <v>201</v>
      </c>
      <c r="M101" s="8"/>
      <c r="N101" s="19">
        <v>4</v>
      </c>
      <c r="O101" s="47">
        <f>IFERROR(IF((+M101/N101)&gt;100%,100%,(M101/N101)),0%)</f>
        <v>0</v>
      </c>
      <c r="P101" s="21">
        <v>1</v>
      </c>
      <c r="Q101" s="21">
        <f>IFERROR(IF((+O101/P101)&gt;100%,100%,(O101/P101)),"")</f>
        <v>0</v>
      </c>
      <c r="R101" s="25"/>
      <c r="S101" s="25"/>
      <c r="T101" s="23"/>
      <c r="U101" s="44" t="s">
        <v>156</v>
      </c>
      <c r="V101" s="16"/>
      <c r="W101" s="16" t="s">
        <v>192</v>
      </c>
      <c r="X101" s="16"/>
      <c r="Y101" s="27"/>
      <c r="Z101" s="27"/>
      <c r="AA101" s="28"/>
      <c r="AB101" s="28"/>
      <c r="AC101" s="29" t="s">
        <v>193</v>
      </c>
    </row>
    <row r="102" spans="1:29" ht="30.75" customHeight="1" x14ac:dyDescent="0.25">
      <c r="A102" s="122"/>
      <c r="B102" s="90"/>
      <c r="C102" s="90"/>
      <c r="D102" s="90"/>
      <c r="E102" s="90"/>
      <c r="F102" s="90"/>
      <c r="G102" s="90"/>
      <c r="H102" s="90"/>
      <c r="I102" s="90"/>
      <c r="J102" s="90"/>
      <c r="K102" s="90"/>
      <c r="L102" s="19" t="s">
        <v>202</v>
      </c>
      <c r="M102" s="22"/>
      <c r="N102" s="19">
        <v>60</v>
      </c>
      <c r="O102" s="47">
        <f>IFERROR(IF((+M102/N102)&gt;100%,100%,(M102/N102)),0%)</f>
        <v>0</v>
      </c>
      <c r="P102" s="21">
        <v>1</v>
      </c>
      <c r="Q102" s="21">
        <f>IFERROR(IF((+O102/P102)&gt;100%,100%,(O102/P102)),"")</f>
        <v>0</v>
      </c>
      <c r="R102" s="25"/>
      <c r="S102" s="25"/>
      <c r="T102" s="23"/>
      <c r="U102" s="45" t="s">
        <v>158</v>
      </c>
      <c r="V102" s="16"/>
      <c r="W102" s="16" t="s">
        <v>192</v>
      </c>
      <c r="X102" s="16"/>
      <c r="Y102" s="27"/>
      <c r="Z102" s="27"/>
      <c r="AA102" s="28"/>
      <c r="AB102" s="28"/>
      <c r="AC102" s="29" t="s">
        <v>193</v>
      </c>
    </row>
    <row r="103" spans="1:29" ht="30.75" customHeight="1" x14ac:dyDescent="0.25">
      <c r="A103" s="122"/>
      <c r="B103" s="90"/>
      <c r="C103" s="90"/>
      <c r="D103" s="90"/>
      <c r="E103" s="90"/>
      <c r="F103" s="90"/>
      <c r="G103" s="90"/>
      <c r="H103" s="90"/>
      <c r="I103" s="90"/>
      <c r="J103" s="90"/>
      <c r="K103" s="90"/>
      <c r="L103" s="48" t="s">
        <v>29</v>
      </c>
      <c r="M103" s="48">
        <f>SUM(M101:M102)</f>
        <v>0</v>
      </c>
      <c r="N103" s="48">
        <f>SUM(N101:N102)</f>
        <v>64</v>
      </c>
      <c r="O103" s="47">
        <f>IFERROR(IF((+M103/N103)&gt;100%,100%,(M103/N103)),0%)</f>
        <v>0</v>
      </c>
      <c r="P103" s="21">
        <v>1</v>
      </c>
      <c r="Q103" s="21">
        <f>IFERROR(IF((+O103/P103)&gt;100%,100%,(O103/P103)),"")</f>
        <v>0</v>
      </c>
      <c r="R103" s="25"/>
      <c r="S103" s="24"/>
      <c r="T103" s="23"/>
      <c r="U103" s="43" t="s">
        <v>159</v>
      </c>
      <c r="V103" s="16"/>
      <c r="W103" s="16" t="s">
        <v>192</v>
      </c>
      <c r="X103" s="16"/>
      <c r="Y103" s="27"/>
      <c r="Z103" s="27"/>
      <c r="AA103" s="28"/>
      <c r="AB103" s="28"/>
      <c r="AC103" s="29" t="s">
        <v>193</v>
      </c>
    </row>
    <row r="104" spans="1:29" ht="30.75" customHeight="1" x14ac:dyDescent="0.25">
      <c r="A104" s="33" t="s">
        <v>2</v>
      </c>
      <c r="B104" s="33" t="s">
        <v>83</v>
      </c>
      <c r="C104" s="33" t="s">
        <v>3</v>
      </c>
      <c r="D104" s="33" t="s">
        <v>4</v>
      </c>
      <c r="E104" s="33" t="s">
        <v>5</v>
      </c>
      <c r="F104" s="33" t="s">
        <v>6</v>
      </c>
      <c r="G104" s="33" t="s">
        <v>7</v>
      </c>
      <c r="H104" s="33" t="s">
        <v>8</v>
      </c>
      <c r="I104" s="33" t="s">
        <v>9</v>
      </c>
      <c r="J104" s="33" t="s">
        <v>10</v>
      </c>
      <c r="K104" s="33" t="s">
        <v>85</v>
      </c>
      <c r="L104" s="33" t="s">
        <v>11</v>
      </c>
      <c r="M104" s="33" t="s">
        <v>12</v>
      </c>
      <c r="N104" s="33" t="s">
        <v>13</v>
      </c>
      <c r="O104" s="33" t="s">
        <v>14</v>
      </c>
      <c r="P104" s="33" t="s">
        <v>15</v>
      </c>
      <c r="Q104" s="33" t="s">
        <v>16</v>
      </c>
      <c r="R104" s="33" t="s">
        <v>79</v>
      </c>
      <c r="S104" s="34" t="s">
        <v>18</v>
      </c>
      <c r="T104" s="34" t="s">
        <v>19</v>
      </c>
      <c r="U104" s="32" t="s">
        <v>80</v>
      </c>
      <c r="V104" s="32" t="s">
        <v>20</v>
      </c>
      <c r="W104" s="32" t="s">
        <v>84</v>
      </c>
      <c r="X104" s="32" t="s">
        <v>21</v>
      </c>
      <c r="Y104" s="32" t="s">
        <v>81</v>
      </c>
      <c r="Z104" s="32" t="s">
        <v>82</v>
      </c>
      <c r="AA104" s="32" t="s">
        <v>22</v>
      </c>
      <c r="AB104" s="32" t="s">
        <v>23</v>
      </c>
      <c r="AC104" s="32" t="s">
        <v>24</v>
      </c>
    </row>
    <row r="105" spans="1:29" ht="30.75" customHeight="1" x14ac:dyDescent="0.25">
      <c r="A105" s="121">
        <v>5</v>
      </c>
      <c r="B105" s="80" t="s">
        <v>783</v>
      </c>
      <c r="C105" s="80" t="s">
        <v>215</v>
      </c>
      <c r="D105" s="80" t="s">
        <v>216</v>
      </c>
      <c r="E105" s="80" t="s">
        <v>135</v>
      </c>
      <c r="F105" s="80" t="s">
        <v>89</v>
      </c>
      <c r="G105" s="80" t="s">
        <v>25</v>
      </c>
      <c r="H105" s="80" t="s">
        <v>217</v>
      </c>
      <c r="I105" s="80" t="s">
        <v>218</v>
      </c>
      <c r="J105" s="80" t="s">
        <v>219</v>
      </c>
      <c r="K105" s="80" t="s">
        <v>214</v>
      </c>
      <c r="L105" s="8" t="s">
        <v>38</v>
      </c>
      <c r="M105" s="8"/>
      <c r="N105" s="19">
        <v>9</v>
      </c>
      <c r="O105" s="47">
        <f>IFERROR(IF((+M105/N105)&gt;100%,100%,(M105/N105)),0%)</f>
        <v>0</v>
      </c>
      <c r="P105" s="21">
        <v>1</v>
      </c>
      <c r="Q105" s="21">
        <f>IFERROR(IF((+O105/P105)&gt;100%,100%,(O105/P105)),"")</f>
        <v>0</v>
      </c>
      <c r="R105" s="22"/>
      <c r="S105" s="22"/>
      <c r="T105" s="31"/>
      <c r="U105" s="45" t="s">
        <v>153</v>
      </c>
      <c r="V105" s="16"/>
      <c r="W105" s="16" t="s">
        <v>192</v>
      </c>
      <c r="X105" s="16"/>
      <c r="Y105" s="27"/>
      <c r="Z105" s="16"/>
      <c r="AA105" s="16"/>
      <c r="AB105" s="16"/>
      <c r="AC105" s="29" t="s">
        <v>193</v>
      </c>
    </row>
    <row r="106" spans="1:29" ht="30.75" customHeight="1" x14ac:dyDescent="0.25">
      <c r="A106" s="122"/>
      <c r="B106" s="81"/>
      <c r="C106" s="81"/>
      <c r="D106" s="81"/>
      <c r="E106" s="81"/>
      <c r="F106" s="81"/>
      <c r="G106" s="81"/>
      <c r="H106" s="81"/>
      <c r="I106" s="81"/>
      <c r="J106" s="81"/>
      <c r="K106" s="81"/>
      <c r="L106" s="8" t="s">
        <v>39</v>
      </c>
      <c r="M106" s="8"/>
      <c r="N106" s="19">
        <v>6</v>
      </c>
      <c r="O106" s="47">
        <f>IFERROR(IF((+M106/N106)&gt;100%,100%,(M106/N106)),0%)</f>
        <v>0</v>
      </c>
      <c r="P106" s="21">
        <v>1</v>
      </c>
      <c r="Q106" s="21">
        <f>IFERROR(IF((+O106/P106)&gt;100%,100%,(O106/P106)),"")</f>
        <v>0</v>
      </c>
      <c r="R106" s="22"/>
      <c r="S106" s="22"/>
      <c r="T106" s="31"/>
      <c r="U106" s="45" t="s">
        <v>156</v>
      </c>
      <c r="V106" s="16"/>
      <c r="W106" s="16" t="s">
        <v>192</v>
      </c>
      <c r="X106" s="16"/>
      <c r="Y106" s="27"/>
      <c r="Z106" s="27"/>
      <c r="AA106" s="28"/>
      <c r="AB106" s="28"/>
      <c r="AC106" s="29" t="s">
        <v>193</v>
      </c>
    </row>
    <row r="107" spans="1:29" ht="30.75" customHeight="1" x14ac:dyDescent="0.25">
      <c r="A107" s="122"/>
      <c r="B107" s="81"/>
      <c r="C107" s="81"/>
      <c r="D107" s="81"/>
      <c r="E107" s="81"/>
      <c r="F107" s="81"/>
      <c r="G107" s="81"/>
      <c r="H107" s="81"/>
      <c r="I107" s="81"/>
      <c r="J107" s="81"/>
      <c r="K107" s="81"/>
      <c r="L107" s="8" t="s">
        <v>40</v>
      </c>
      <c r="M107" s="8"/>
      <c r="N107" s="19">
        <v>9</v>
      </c>
      <c r="O107" s="47">
        <f>IFERROR(IF((+M107/N107)&gt;100%,100%,(M107/N107)),0%)</f>
        <v>0</v>
      </c>
      <c r="P107" s="21">
        <v>1</v>
      </c>
      <c r="Q107" s="21">
        <f>IFERROR(IF((+O107/P107)&gt;100%,100%,(O107/P107)),"")</f>
        <v>0</v>
      </c>
      <c r="R107" s="22"/>
      <c r="S107" s="22"/>
      <c r="T107" s="31"/>
      <c r="U107" s="45" t="s">
        <v>157</v>
      </c>
      <c r="V107" s="16"/>
      <c r="W107" s="16" t="s">
        <v>192</v>
      </c>
      <c r="X107" s="16"/>
      <c r="Y107" s="27"/>
      <c r="Z107" s="27"/>
      <c r="AA107" s="28"/>
      <c r="AB107" s="28"/>
      <c r="AC107" s="29" t="s">
        <v>193</v>
      </c>
    </row>
    <row r="108" spans="1:29" ht="30.75" customHeight="1" x14ac:dyDescent="0.25">
      <c r="A108" s="122"/>
      <c r="B108" s="81"/>
      <c r="C108" s="81"/>
      <c r="D108" s="81"/>
      <c r="E108" s="81"/>
      <c r="F108" s="81"/>
      <c r="G108" s="81"/>
      <c r="H108" s="81"/>
      <c r="I108" s="81"/>
      <c r="J108" s="81"/>
      <c r="K108" s="81"/>
      <c r="L108" s="8" t="s">
        <v>41</v>
      </c>
      <c r="M108" s="22"/>
      <c r="N108" s="19">
        <v>7</v>
      </c>
      <c r="O108" s="47">
        <f>IFERROR(IF((+M108/N108)&gt;100%,100%,(M108/N108)),0%)</f>
        <v>0</v>
      </c>
      <c r="P108" s="21">
        <v>1</v>
      </c>
      <c r="Q108" s="21">
        <f>IFERROR(IF((+O108/P108)&gt;100%,100%,(O108/P108)),"")</f>
        <v>0</v>
      </c>
      <c r="R108" s="22"/>
      <c r="S108" s="22"/>
      <c r="T108" s="31"/>
      <c r="U108" s="45" t="s">
        <v>158</v>
      </c>
      <c r="V108" s="16"/>
      <c r="W108" s="16" t="s">
        <v>192</v>
      </c>
      <c r="X108" s="16"/>
      <c r="Y108" s="27"/>
      <c r="Z108" s="27"/>
      <c r="AA108" s="28"/>
      <c r="AB108" s="28"/>
      <c r="AC108" s="29" t="s">
        <v>193</v>
      </c>
    </row>
    <row r="109" spans="1:29" ht="30.75" customHeight="1" x14ac:dyDescent="0.25">
      <c r="A109" s="123"/>
      <c r="B109" s="82"/>
      <c r="C109" s="82"/>
      <c r="D109" s="82"/>
      <c r="E109" s="82"/>
      <c r="F109" s="82"/>
      <c r="G109" s="82"/>
      <c r="H109" s="82"/>
      <c r="I109" s="82"/>
      <c r="J109" s="82"/>
      <c r="K109" s="82"/>
      <c r="L109" s="48" t="s">
        <v>29</v>
      </c>
      <c r="M109" s="48">
        <f>SUM(M105:M108)</f>
        <v>0</v>
      </c>
      <c r="N109" s="48">
        <f>SUM(N105:N108)</f>
        <v>31</v>
      </c>
      <c r="O109" s="47">
        <f>IFERROR(IF((+M109/N109)&gt;100%,100%,(M109/N109)),0%)</f>
        <v>0</v>
      </c>
      <c r="P109" s="21">
        <v>1</v>
      </c>
      <c r="Q109" s="21">
        <f>IFERROR(IF((+O109/P109)&gt;100%,100%,(O109/P109)),"")</f>
        <v>0</v>
      </c>
      <c r="R109" s="22"/>
      <c r="S109" s="24"/>
      <c r="T109" s="31"/>
      <c r="U109" s="43" t="s">
        <v>159</v>
      </c>
      <c r="V109" s="16"/>
      <c r="W109" s="16" t="s">
        <v>192</v>
      </c>
      <c r="X109" s="16"/>
      <c r="Y109" s="27"/>
      <c r="Z109" s="27"/>
      <c r="AA109" s="28"/>
      <c r="AB109" s="28"/>
      <c r="AC109" s="29" t="s">
        <v>193</v>
      </c>
    </row>
    <row r="110" spans="1:29" ht="30.75" customHeight="1" x14ac:dyDescent="0.25">
      <c r="A110" s="33" t="s">
        <v>2</v>
      </c>
      <c r="B110" s="33" t="s">
        <v>83</v>
      </c>
      <c r="C110" s="33" t="s">
        <v>3</v>
      </c>
      <c r="D110" s="33" t="s">
        <v>4</v>
      </c>
      <c r="E110" s="33" t="s">
        <v>5</v>
      </c>
      <c r="F110" s="33" t="s">
        <v>6</v>
      </c>
      <c r="G110" s="33" t="s">
        <v>7</v>
      </c>
      <c r="H110" s="33" t="s">
        <v>8</v>
      </c>
      <c r="I110" s="33" t="s">
        <v>9</v>
      </c>
      <c r="J110" s="33" t="s">
        <v>10</v>
      </c>
      <c r="K110" s="33" t="s">
        <v>85</v>
      </c>
      <c r="L110" s="33" t="s">
        <v>11</v>
      </c>
      <c r="M110" s="33" t="s">
        <v>12</v>
      </c>
      <c r="N110" s="33" t="s">
        <v>13</v>
      </c>
      <c r="O110" s="33" t="s">
        <v>14</v>
      </c>
      <c r="P110" s="33" t="s">
        <v>15</v>
      </c>
      <c r="Q110" s="33" t="s">
        <v>16</v>
      </c>
      <c r="R110" s="33" t="s">
        <v>79</v>
      </c>
      <c r="S110" s="34" t="s">
        <v>18</v>
      </c>
      <c r="T110" s="34" t="s">
        <v>19</v>
      </c>
      <c r="U110" s="32" t="s">
        <v>80</v>
      </c>
      <c r="V110" s="32" t="s">
        <v>20</v>
      </c>
      <c r="W110" s="32" t="s">
        <v>84</v>
      </c>
      <c r="X110" s="32" t="s">
        <v>21</v>
      </c>
      <c r="Y110" s="32" t="s">
        <v>81</v>
      </c>
      <c r="Z110" s="32" t="s">
        <v>82</v>
      </c>
      <c r="AA110" s="32" t="s">
        <v>22</v>
      </c>
      <c r="AB110" s="32" t="s">
        <v>23</v>
      </c>
      <c r="AC110" s="32" t="s">
        <v>24</v>
      </c>
    </row>
    <row r="111" spans="1:29" ht="30.75" customHeight="1" x14ac:dyDescent="0.25">
      <c r="A111" s="121">
        <v>6</v>
      </c>
      <c r="B111" s="90" t="s">
        <v>783</v>
      </c>
      <c r="C111" s="90" t="s">
        <v>220</v>
      </c>
      <c r="D111" s="90" t="s">
        <v>221</v>
      </c>
      <c r="E111" s="90" t="s">
        <v>135</v>
      </c>
      <c r="F111" s="90" t="s">
        <v>30</v>
      </c>
      <c r="G111" s="90" t="s">
        <v>25</v>
      </c>
      <c r="H111" s="90" t="s">
        <v>222</v>
      </c>
      <c r="I111" s="90" t="s">
        <v>223</v>
      </c>
      <c r="J111" s="90" t="s">
        <v>224</v>
      </c>
      <c r="K111" s="90" t="s">
        <v>214</v>
      </c>
      <c r="L111" s="19" t="s">
        <v>201</v>
      </c>
      <c r="M111" s="8"/>
      <c r="N111" s="19">
        <v>8</v>
      </c>
      <c r="O111" s="47">
        <f>IFERROR(IF((+M111/N111)&gt;100%,100%,(M111/N111)),0%)</f>
        <v>0</v>
      </c>
      <c r="P111" s="21">
        <v>1</v>
      </c>
      <c r="Q111" s="21">
        <f>IFERROR(IF((+O111/P111)&gt;100%,100%,(O111/P111)),"")</f>
        <v>0</v>
      </c>
      <c r="R111" s="25"/>
      <c r="S111" s="25"/>
      <c r="T111" s="23"/>
      <c r="U111" s="30" t="s">
        <v>156</v>
      </c>
      <c r="V111" s="16"/>
      <c r="W111" s="16" t="s">
        <v>192</v>
      </c>
      <c r="X111" s="16"/>
      <c r="Y111" s="27"/>
      <c r="Z111" s="27"/>
      <c r="AA111" s="28"/>
      <c r="AB111" s="28"/>
      <c r="AC111" s="29" t="s">
        <v>193</v>
      </c>
    </row>
    <row r="112" spans="1:29" ht="30.75" customHeight="1" x14ac:dyDescent="0.25">
      <c r="A112" s="122"/>
      <c r="B112" s="90"/>
      <c r="C112" s="90"/>
      <c r="D112" s="90"/>
      <c r="E112" s="90"/>
      <c r="F112" s="90"/>
      <c r="G112" s="90"/>
      <c r="H112" s="90"/>
      <c r="I112" s="90"/>
      <c r="J112" s="90"/>
      <c r="K112" s="90"/>
      <c r="L112" s="19" t="s">
        <v>202</v>
      </c>
      <c r="M112" s="22"/>
      <c r="N112" s="19">
        <v>1</v>
      </c>
      <c r="O112" s="47">
        <f>IFERROR(IF((+M112/N112)&gt;100%,100%,(M112/N112)),0%)</f>
        <v>0</v>
      </c>
      <c r="P112" s="21">
        <v>1</v>
      </c>
      <c r="Q112" s="21">
        <f>IFERROR(IF((+O112/P112)&gt;100%,100%,(O112/P112)),"")</f>
        <v>0</v>
      </c>
      <c r="R112" s="25"/>
      <c r="S112" s="25"/>
      <c r="T112" s="23"/>
      <c r="U112" s="30" t="s">
        <v>158</v>
      </c>
      <c r="V112" s="16"/>
      <c r="W112" s="16" t="s">
        <v>192</v>
      </c>
      <c r="X112" s="16"/>
      <c r="Y112" s="27"/>
      <c r="Z112" s="27"/>
      <c r="AA112" s="28"/>
      <c r="AB112" s="28"/>
      <c r="AC112" s="29" t="s">
        <v>193</v>
      </c>
    </row>
    <row r="113" spans="1:29" ht="30.75" customHeight="1" x14ac:dyDescent="0.25">
      <c r="A113" s="122"/>
      <c r="B113" s="90"/>
      <c r="C113" s="90"/>
      <c r="D113" s="90"/>
      <c r="E113" s="90"/>
      <c r="F113" s="90"/>
      <c r="G113" s="90"/>
      <c r="H113" s="90"/>
      <c r="I113" s="90"/>
      <c r="J113" s="90"/>
      <c r="K113" s="90"/>
      <c r="L113" s="48" t="s">
        <v>29</v>
      </c>
      <c r="M113" s="48">
        <f>SUM(M111:M112)</f>
        <v>0</v>
      </c>
      <c r="N113" s="48">
        <f>SUM(N111:N112)</f>
        <v>9</v>
      </c>
      <c r="O113" s="47">
        <f>IFERROR(IF((+M113/N113)&gt;100%,100%,(M113/N113)),0%)</f>
        <v>0</v>
      </c>
      <c r="P113" s="21">
        <v>1</v>
      </c>
      <c r="Q113" s="21">
        <f>IFERROR(IF((+O113/P113)&gt;100%,100%,(O113/P113)),"")</f>
        <v>0</v>
      </c>
      <c r="R113" s="25"/>
      <c r="S113" s="24"/>
      <c r="T113" s="23"/>
      <c r="U113" s="16" t="s">
        <v>159</v>
      </c>
      <c r="V113" s="16"/>
      <c r="W113" s="16" t="s">
        <v>192</v>
      </c>
      <c r="X113" s="16"/>
      <c r="Y113" s="27"/>
      <c r="Z113" s="27"/>
      <c r="AA113" s="28"/>
      <c r="AB113" s="28"/>
      <c r="AC113" s="29" t="s">
        <v>193</v>
      </c>
    </row>
    <row r="114" spans="1:29" ht="30.75" customHeight="1" x14ac:dyDescent="0.25">
      <c r="A114" s="33" t="s">
        <v>2</v>
      </c>
      <c r="B114" s="33" t="s">
        <v>83</v>
      </c>
      <c r="C114" s="33" t="s">
        <v>3</v>
      </c>
      <c r="D114" s="33" t="s">
        <v>4</v>
      </c>
      <c r="E114" s="33" t="s">
        <v>5</v>
      </c>
      <c r="F114" s="33" t="s">
        <v>6</v>
      </c>
      <c r="G114" s="33" t="s">
        <v>7</v>
      </c>
      <c r="H114" s="33" t="s">
        <v>8</v>
      </c>
      <c r="I114" s="33" t="s">
        <v>9</v>
      </c>
      <c r="J114" s="33" t="s">
        <v>10</v>
      </c>
      <c r="K114" s="33" t="s">
        <v>85</v>
      </c>
      <c r="L114" s="33" t="s">
        <v>11</v>
      </c>
      <c r="M114" s="33" t="s">
        <v>12</v>
      </c>
      <c r="N114" s="33" t="s">
        <v>13</v>
      </c>
      <c r="O114" s="33" t="s">
        <v>14</v>
      </c>
      <c r="P114" s="33" t="s">
        <v>15</v>
      </c>
      <c r="Q114" s="33" t="s">
        <v>16</v>
      </c>
      <c r="R114" s="33" t="s">
        <v>79</v>
      </c>
      <c r="S114" s="34" t="s">
        <v>18</v>
      </c>
      <c r="T114" s="34" t="s">
        <v>19</v>
      </c>
      <c r="U114" s="32" t="s">
        <v>80</v>
      </c>
      <c r="V114" s="32" t="s">
        <v>20</v>
      </c>
      <c r="W114" s="32" t="s">
        <v>84</v>
      </c>
      <c r="X114" s="32" t="s">
        <v>21</v>
      </c>
      <c r="Y114" s="32" t="s">
        <v>81</v>
      </c>
      <c r="Z114" s="32" t="s">
        <v>82</v>
      </c>
      <c r="AA114" s="32" t="s">
        <v>22</v>
      </c>
      <c r="AB114" s="32" t="s">
        <v>23</v>
      </c>
      <c r="AC114" s="32" t="s">
        <v>24</v>
      </c>
    </row>
    <row r="115" spans="1:29" ht="30.75" customHeight="1" x14ac:dyDescent="0.25">
      <c r="A115" s="121">
        <v>1</v>
      </c>
      <c r="B115" s="93" t="s">
        <v>782</v>
      </c>
      <c r="C115" s="93" t="s">
        <v>225</v>
      </c>
      <c r="D115" s="93" t="s">
        <v>226</v>
      </c>
      <c r="E115" s="93" t="s">
        <v>135</v>
      </c>
      <c r="F115" s="93" t="s">
        <v>96</v>
      </c>
      <c r="G115" s="93" t="s">
        <v>25</v>
      </c>
      <c r="H115" s="93" t="s">
        <v>227</v>
      </c>
      <c r="I115" s="93" t="s">
        <v>228</v>
      </c>
      <c r="J115" s="93" t="s">
        <v>229</v>
      </c>
      <c r="K115" s="80" t="s">
        <v>230</v>
      </c>
      <c r="L115" s="19" t="s">
        <v>26</v>
      </c>
      <c r="M115" s="8"/>
      <c r="N115" s="8" t="s">
        <v>679</v>
      </c>
      <c r="O115" s="20"/>
      <c r="P115" s="21">
        <v>1</v>
      </c>
      <c r="Q115" s="21">
        <f>IFERROR(IF((+O115/P115)&gt;100%,100%,(O115/P115)),"")</f>
        <v>0</v>
      </c>
      <c r="R115" s="25"/>
      <c r="S115" s="25"/>
      <c r="T115" s="23"/>
      <c r="U115" s="12"/>
      <c r="V115" s="16"/>
      <c r="W115" s="16"/>
      <c r="X115" s="16"/>
      <c r="Y115" s="27"/>
      <c r="Z115" s="27"/>
      <c r="AA115" s="28"/>
      <c r="AB115" s="28"/>
      <c r="AC115" s="29" t="s">
        <v>274</v>
      </c>
    </row>
    <row r="116" spans="1:29" ht="30.75" customHeight="1" x14ac:dyDescent="0.25">
      <c r="A116" s="122"/>
      <c r="B116" s="94"/>
      <c r="C116" s="94"/>
      <c r="D116" s="94"/>
      <c r="E116" s="94"/>
      <c r="F116" s="94"/>
      <c r="G116" s="94"/>
      <c r="H116" s="94"/>
      <c r="I116" s="94"/>
      <c r="J116" s="94"/>
      <c r="K116" s="81"/>
      <c r="L116" s="19" t="s">
        <v>27</v>
      </c>
      <c r="M116" s="8"/>
      <c r="N116" s="8" t="s">
        <v>679</v>
      </c>
      <c r="O116" s="20"/>
      <c r="P116" s="21">
        <v>1</v>
      </c>
      <c r="Q116" s="21">
        <f>IFERROR(IF((+O116/P116)&gt;100%,100%,(O116/P116)),"")</f>
        <v>0</v>
      </c>
      <c r="R116" s="25"/>
      <c r="S116" s="25"/>
      <c r="T116" s="23"/>
      <c r="U116" s="12"/>
      <c r="V116" s="16"/>
      <c r="W116" s="16"/>
      <c r="X116" s="16"/>
      <c r="Y116" s="27"/>
      <c r="Z116" s="27"/>
      <c r="AA116" s="28"/>
      <c r="AB116" s="28"/>
      <c r="AC116" s="29" t="s">
        <v>274</v>
      </c>
    </row>
    <row r="117" spans="1:29" ht="30.75" customHeight="1" x14ac:dyDescent="0.25">
      <c r="A117" s="122"/>
      <c r="B117" s="94"/>
      <c r="C117" s="94"/>
      <c r="D117" s="94"/>
      <c r="E117" s="94"/>
      <c r="F117" s="94"/>
      <c r="G117" s="94"/>
      <c r="H117" s="94"/>
      <c r="I117" s="94"/>
      <c r="J117" s="94"/>
      <c r="K117" s="81"/>
      <c r="L117" s="19" t="s">
        <v>28</v>
      </c>
      <c r="M117" s="22"/>
      <c r="N117" s="8" t="s">
        <v>679</v>
      </c>
      <c r="O117" s="20"/>
      <c r="P117" s="21">
        <v>1</v>
      </c>
      <c r="Q117" s="21">
        <f>IFERROR(IF((+O117/P117)&gt;100%,100%,(O117/P117)),"")</f>
        <v>0</v>
      </c>
      <c r="R117" s="25"/>
      <c r="S117" s="25"/>
      <c r="T117" s="23"/>
      <c r="U117" s="12"/>
      <c r="V117" s="16"/>
      <c r="W117" s="16"/>
      <c r="X117" s="16"/>
      <c r="Y117" s="27"/>
      <c r="Z117" s="27"/>
      <c r="AA117" s="28"/>
      <c r="AB117" s="28"/>
      <c r="AC117" s="29" t="s">
        <v>274</v>
      </c>
    </row>
    <row r="118" spans="1:29" ht="30.75" customHeight="1" x14ac:dyDescent="0.25">
      <c r="A118" s="123"/>
      <c r="B118" s="94"/>
      <c r="C118" s="94"/>
      <c r="D118" s="94"/>
      <c r="E118" s="94"/>
      <c r="F118" s="94"/>
      <c r="G118" s="94"/>
      <c r="H118" s="94"/>
      <c r="I118" s="94"/>
      <c r="J118" s="94"/>
      <c r="K118" s="82"/>
      <c r="L118" s="35" t="s">
        <v>29</v>
      </c>
      <c r="M118" s="21"/>
      <c r="N118" s="21"/>
      <c r="O118" s="21"/>
      <c r="P118" s="21">
        <v>1</v>
      </c>
      <c r="Q118" s="21">
        <f>IFERROR(IF((+O118/P118)&gt;100%,100%,(O118/P118)),"")</f>
        <v>0</v>
      </c>
      <c r="R118" s="25"/>
      <c r="S118" s="24"/>
      <c r="T118" s="23"/>
      <c r="U118" s="16"/>
      <c r="V118" s="16"/>
      <c r="W118" s="16"/>
      <c r="X118" s="16"/>
      <c r="Y118" s="27"/>
      <c r="Z118" s="27"/>
      <c r="AA118" s="28"/>
      <c r="AB118" s="28"/>
      <c r="AC118" s="29" t="s">
        <v>274</v>
      </c>
    </row>
    <row r="119" spans="1:29" ht="30.75" customHeight="1" x14ac:dyDescent="0.25">
      <c r="A119" s="33" t="s">
        <v>2</v>
      </c>
      <c r="B119" s="33" t="s">
        <v>83</v>
      </c>
      <c r="C119" s="33" t="s">
        <v>3</v>
      </c>
      <c r="D119" s="33" t="s">
        <v>4</v>
      </c>
      <c r="E119" s="33" t="s">
        <v>5</v>
      </c>
      <c r="F119" s="33" t="s">
        <v>6</v>
      </c>
      <c r="G119" s="33" t="s">
        <v>7</v>
      </c>
      <c r="H119" s="33" t="s">
        <v>8</v>
      </c>
      <c r="I119" s="33" t="s">
        <v>9</v>
      </c>
      <c r="J119" s="33" t="s">
        <v>10</v>
      </c>
      <c r="K119" s="33" t="s">
        <v>85</v>
      </c>
      <c r="L119" s="33" t="s">
        <v>11</v>
      </c>
      <c r="M119" s="33" t="s">
        <v>12</v>
      </c>
      <c r="N119" s="33" t="s">
        <v>13</v>
      </c>
      <c r="O119" s="33" t="s">
        <v>14</v>
      </c>
      <c r="P119" s="33" t="s">
        <v>15</v>
      </c>
      <c r="Q119" s="33" t="s">
        <v>16</v>
      </c>
      <c r="R119" s="33" t="s">
        <v>79</v>
      </c>
      <c r="S119" s="34" t="s">
        <v>18</v>
      </c>
      <c r="T119" s="34" t="s">
        <v>19</v>
      </c>
      <c r="U119" s="32" t="s">
        <v>80</v>
      </c>
      <c r="V119" s="32" t="s">
        <v>20</v>
      </c>
      <c r="W119" s="32" t="s">
        <v>84</v>
      </c>
      <c r="X119" s="32" t="s">
        <v>21</v>
      </c>
      <c r="Y119" s="32" t="s">
        <v>81</v>
      </c>
      <c r="Z119" s="32" t="s">
        <v>82</v>
      </c>
      <c r="AA119" s="32" t="s">
        <v>22</v>
      </c>
      <c r="AB119" s="32" t="s">
        <v>23</v>
      </c>
      <c r="AC119" s="32" t="s">
        <v>24</v>
      </c>
    </row>
    <row r="120" spans="1:29" ht="30.75" customHeight="1" x14ac:dyDescent="0.25">
      <c r="A120" s="121">
        <v>2</v>
      </c>
      <c r="B120" s="93" t="s">
        <v>782</v>
      </c>
      <c r="C120" s="93" t="s">
        <v>231</v>
      </c>
      <c r="D120" s="133" t="s">
        <v>232</v>
      </c>
      <c r="E120" s="115" t="s">
        <v>88</v>
      </c>
      <c r="F120" s="133" t="s">
        <v>54</v>
      </c>
      <c r="G120" s="115" t="s">
        <v>25</v>
      </c>
      <c r="H120" s="115" t="s">
        <v>233</v>
      </c>
      <c r="I120" s="115" t="s">
        <v>234</v>
      </c>
      <c r="J120" s="93" t="s">
        <v>235</v>
      </c>
      <c r="K120" s="80" t="s">
        <v>236</v>
      </c>
      <c r="L120" s="50" t="s">
        <v>237</v>
      </c>
      <c r="M120" s="8"/>
      <c r="N120" s="8" t="s">
        <v>679</v>
      </c>
      <c r="O120" s="20"/>
      <c r="P120" s="21">
        <v>1</v>
      </c>
      <c r="Q120" s="21">
        <f t="shared" ref="Q120:Q131" si="55">IFERROR(IF((+O120/P120)&gt;100%,100%,(O120/P120)),"")</f>
        <v>0</v>
      </c>
      <c r="R120" s="25"/>
      <c r="S120" s="38"/>
      <c r="T120" s="23"/>
      <c r="U120" s="30"/>
      <c r="V120" s="16"/>
      <c r="W120" s="16"/>
      <c r="X120" s="89"/>
      <c r="Y120" s="129"/>
      <c r="Z120" s="129"/>
      <c r="AA120" s="130"/>
      <c r="AB120" s="130"/>
      <c r="AC120" s="29" t="s">
        <v>274</v>
      </c>
    </row>
    <row r="121" spans="1:29" ht="30.75" customHeight="1" x14ac:dyDescent="0.25">
      <c r="A121" s="122"/>
      <c r="B121" s="94"/>
      <c r="C121" s="94"/>
      <c r="D121" s="134"/>
      <c r="E121" s="116"/>
      <c r="F121" s="134"/>
      <c r="G121" s="116"/>
      <c r="H121" s="116"/>
      <c r="I121" s="116"/>
      <c r="J121" s="94"/>
      <c r="K121" s="81"/>
      <c r="L121" s="50" t="s">
        <v>238</v>
      </c>
      <c r="M121" s="8"/>
      <c r="N121" s="8" t="s">
        <v>679</v>
      </c>
      <c r="O121" s="20"/>
      <c r="P121" s="21">
        <v>1</v>
      </c>
      <c r="Q121" s="21">
        <f t="shared" si="55"/>
        <v>0</v>
      </c>
      <c r="R121" s="25"/>
      <c r="S121" s="38"/>
      <c r="T121" s="23"/>
      <c r="U121" s="30"/>
      <c r="V121" s="16"/>
      <c r="W121" s="16"/>
      <c r="X121" s="89"/>
      <c r="Y121" s="129"/>
      <c r="Z121" s="129"/>
      <c r="AA121" s="130"/>
      <c r="AB121" s="130"/>
      <c r="AC121" s="29" t="s">
        <v>274</v>
      </c>
    </row>
    <row r="122" spans="1:29" ht="30.75" customHeight="1" x14ac:dyDescent="0.25">
      <c r="A122" s="122"/>
      <c r="B122" s="94"/>
      <c r="C122" s="94"/>
      <c r="D122" s="134"/>
      <c r="E122" s="116"/>
      <c r="F122" s="134"/>
      <c r="G122" s="116"/>
      <c r="H122" s="116"/>
      <c r="I122" s="116"/>
      <c r="J122" s="94"/>
      <c r="K122" s="81"/>
      <c r="L122" s="50" t="s">
        <v>239</v>
      </c>
      <c r="M122" s="8"/>
      <c r="N122" s="8" t="s">
        <v>679</v>
      </c>
      <c r="O122" s="20"/>
      <c r="P122" s="21">
        <v>1</v>
      </c>
      <c r="Q122" s="21">
        <f t="shared" si="55"/>
        <v>0</v>
      </c>
      <c r="R122" s="25"/>
      <c r="S122" s="38"/>
      <c r="T122" s="23"/>
      <c r="U122" s="30"/>
      <c r="V122" s="16"/>
      <c r="W122" s="16"/>
      <c r="X122" s="89"/>
      <c r="Y122" s="129"/>
      <c r="Z122" s="129"/>
      <c r="AA122" s="130"/>
      <c r="AB122" s="130"/>
      <c r="AC122" s="29" t="s">
        <v>274</v>
      </c>
    </row>
    <row r="123" spans="1:29" ht="30.75" customHeight="1" x14ac:dyDescent="0.25">
      <c r="A123" s="122"/>
      <c r="B123" s="94"/>
      <c r="C123" s="94"/>
      <c r="D123" s="134"/>
      <c r="E123" s="116"/>
      <c r="F123" s="134"/>
      <c r="G123" s="116"/>
      <c r="H123" s="116"/>
      <c r="I123" s="116"/>
      <c r="J123" s="94"/>
      <c r="K123" s="81"/>
      <c r="L123" s="50" t="s">
        <v>240</v>
      </c>
      <c r="M123" s="8"/>
      <c r="N123" s="8" t="s">
        <v>679</v>
      </c>
      <c r="O123" s="20"/>
      <c r="P123" s="21">
        <v>1</v>
      </c>
      <c r="Q123" s="21">
        <f t="shared" si="55"/>
        <v>0</v>
      </c>
      <c r="R123" s="25"/>
      <c r="S123" s="38"/>
      <c r="T123" s="23"/>
      <c r="U123" s="30"/>
      <c r="V123" s="16"/>
      <c r="W123" s="16"/>
      <c r="X123" s="89"/>
      <c r="Y123" s="129"/>
      <c r="Z123" s="129"/>
      <c r="AA123" s="130"/>
      <c r="AB123" s="130"/>
      <c r="AC123" s="29" t="s">
        <v>274</v>
      </c>
    </row>
    <row r="124" spans="1:29" ht="30.75" customHeight="1" x14ac:dyDescent="0.25">
      <c r="A124" s="122"/>
      <c r="B124" s="94"/>
      <c r="C124" s="94"/>
      <c r="D124" s="134"/>
      <c r="E124" s="116"/>
      <c r="F124" s="134"/>
      <c r="G124" s="116"/>
      <c r="H124" s="116"/>
      <c r="I124" s="116"/>
      <c r="J124" s="94"/>
      <c r="K124" s="81"/>
      <c r="L124" s="50" t="s">
        <v>241</v>
      </c>
      <c r="M124" s="8"/>
      <c r="N124" s="8" t="s">
        <v>679</v>
      </c>
      <c r="O124" s="20"/>
      <c r="P124" s="21">
        <v>1</v>
      </c>
      <c r="Q124" s="21">
        <f t="shared" si="55"/>
        <v>0</v>
      </c>
      <c r="R124" s="25"/>
      <c r="S124" s="38"/>
      <c r="T124" s="23"/>
      <c r="U124" s="30"/>
      <c r="V124" s="16"/>
      <c r="W124" s="16"/>
      <c r="X124" s="89"/>
      <c r="Y124" s="129"/>
      <c r="Z124" s="129"/>
      <c r="AA124" s="130"/>
      <c r="AB124" s="130"/>
      <c r="AC124" s="29" t="s">
        <v>274</v>
      </c>
    </row>
    <row r="125" spans="1:29" ht="30.75" customHeight="1" x14ac:dyDescent="0.25">
      <c r="A125" s="122"/>
      <c r="B125" s="94"/>
      <c r="C125" s="94"/>
      <c r="D125" s="134"/>
      <c r="E125" s="116"/>
      <c r="F125" s="134"/>
      <c r="G125" s="116"/>
      <c r="H125" s="116"/>
      <c r="I125" s="116"/>
      <c r="J125" s="94"/>
      <c r="K125" s="81"/>
      <c r="L125" s="50" t="s">
        <v>242</v>
      </c>
      <c r="M125" s="8"/>
      <c r="N125" s="8" t="s">
        <v>679</v>
      </c>
      <c r="O125" s="20"/>
      <c r="P125" s="21">
        <v>1</v>
      </c>
      <c r="Q125" s="21">
        <f t="shared" si="55"/>
        <v>0</v>
      </c>
      <c r="R125" s="25"/>
      <c r="S125" s="38"/>
      <c r="T125" s="23"/>
      <c r="U125" s="30"/>
      <c r="V125" s="16"/>
      <c r="W125" s="16"/>
      <c r="X125" s="89"/>
      <c r="Y125" s="129"/>
      <c r="Z125" s="129"/>
      <c r="AA125" s="130"/>
      <c r="AB125" s="130"/>
      <c r="AC125" s="29" t="s">
        <v>274</v>
      </c>
    </row>
    <row r="126" spans="1:29" ht="30.75" customHeight="1" x14ac:dyDescent="0.25">
      <c r="A126" s="122"/>
      <c r="B126" s="94"/>
      <c r="C126" s="94"/>
      <c r="D126" s="134"/>
      <c r="E126" s="116"/>
      <c r="F126" s="134"/>
      <c r="G126" s="116"/>
      <c r="H126" s="116"/>
      <c r="I126" s="116"/>
      <c r="J126" s="94"/>
      <c r="K126" s="81"/>
      <c r="L126" s="50" t="s">
        <v>243</v>
      </c>
      <c r="M126" s="8"/>
      <c r="N126" s="8" t="s">
        <v>679</v>
      </c>
      <c r="O126" s="20"/>
      <c r="P126" s="21">
        <v>1</v>
      </c>
      <c r="Q126" s="21">
        <f t="shared" si="55"/>
        <v>0</v>
      </c>
      <c r="R126" s="25"/>
      <c r="S126" s="38"/>
      <c r="T126" s="23"/>
      <c r="U126" s="30"/>
      <c r="V126" s="16"/>
      <c r="W126" s="16"/>
      <c r="X126" s="89"/>
      <c r="Y126" s="129"/>
      <c r="Z126" s="129"/>
      <c r="AA126" s="130"/>
      <c r="AB126" s="130"/>
      <c r="AC126" s="29" t="s">
        <v>274</v>
      </c>
    </row>
    <row r="127" spans="1:29" ht="30.75" customHeight="1" x14ac:dyDescent="0.25">
      <c r="A127" s="122"/>
      <c r="B127" s="94"/>
      <c r="C127" s="94"/>
      <c r="D127" s="134"/>
      <c r="E127" s="116"/>
      <c r="F127" s="134"/>
      <c r="G127" s="116"/>
      <c r="H127" s="116"/>
      <c r="I127" s="116"/>
      <c r="J127" s="94"/>
      <c r="K127" s="81"/>
      <c r="L127" s="50" t="s">
        <v>244</v>
      </c>
      <c r="M127" s="8"/>
      <c r="N127" s="8" t="s">
        <v>679</v>
      </c>
      <c r="O127" s="20"/>
      <c r="P127" s="21">
        <v>1</v>
      </c>
      <c r="Q127" s="21">
        <f t="shared" si="55"/>
        <v>0</v>
      </c>
      <c r="R127" s="25"/>
      <c r="S127" s="38"/>
      <c r="T127" s="23"/>
      <c r="U127" s="30"/>
      <c r="V127" s="16"/>
      <c r="W127" s="16"/>
      <c r="X127" s="89"/>
      <c r="Y127" s="129"/>
      <c r="Z127" s="129"/>
      <c r="AA127" s="130"/>
      <c r="AB127" s="130"/>
      <c r="AC127" s="29" t="s">
        <v>274</v>
      </c>
    </row>
    <row r="128" spans="1:29" ht="30.75" customHeight="1" x14ac:dyDescent="0.25">
      <c r="A128" s="122"/>
      <c r="B128" s="94"/>
      <c r="C128" s="94"/>
      <c r="D128" s="134"/>
      <c r="E128" s="116"/>
      <c r="F128" s="134"/>
      <c r="G128" s="116"/>
      <c r="H128" s="116"/>
      <c r="I128" s="116"/>
      <c r="J128" s="94"/>
      <c r="K128" s="81"/>
      <c r="L128" s="50" t="s">
        <v>245</v>
      </c>
      <c r="M128" s="8"/>
      <c r="N128" s="8" t="s">
        <v>679</v>
      </c>
      <c r="O128" s="20"/>
      <c r="P128" s="21">
        <v>1</v>
      </c>
      <c r="Q128" s="21">
        <f t="shared" si="55"/>
        <v>0</v>
      </c>
      <c r="R128" s="25"/>
      <c r="S128" s="38"/>
      <c r="T128" s="23"/>
      <c r="U128" s="30"/>
      <c r="V128" s="16"/>
      <c r="W128" s="16"/>
      <c r="X128" s="89"/>
      <c r="Y128" s="129"/>
      <c r="Z128" s="129"/>
      <c r="AA128" s="130"/>
      <c r="AB128" s="130"/>
      <c r="AC128" s="29" t="s">
        <v>274</v>
      </c>
    </row>
    <row r="129" spans="1:29" ht="30.75" customHeight="1" x14ac:dyDescent="0.25">
      <c r="A129" s="122"/>
      <c r="B129" s="94"/>
      <c r="C129" s="94"/>
      <c r="D129" s="134"/>
      <c r="E129" s="116"/>
      <c r="F129" s="134"/>
      <c r="G129" s="116"/>
      <c r="H129" s="116"/>
      <c r="I129" s="116"/>
      <c r="J129" s="94"/>
      <c r="K129" s="81"/>
      <c r="L129" s="50" t="s">
        <v>246</v>
      </c>
      <c r="M129" s="22"/>
      <c r="N129" s="8" t="s">
        <v>679</v>
      </c>
      <c r="O129" s="20"/>
      <c r="P129" s="21">
        <v>1</v>
      </c>
      <c r="Q129" s="21">
        <f t="shared" si="55"/>
        <v>0</v>
      </c>
      <c r="R129" s="25"/>
      <c r="S129" s="38"/>
      <c r="T129" s="23"/>
      <c r="U129" s="30"/>
      <c r="V129" s="16"/>
      <c r="W129" s="16"/>
      <c r="X129" s="89"/>
      <c r="Y129" s="129"/>
      <c r="Z129" s="129"/>
      <c r="AA129" s="130"/>
      <c r="AB129" s="130"/>
      <c r="AC129" s="29" t="s">
        <v>274</v>
      </c>
    </row>
    <row r="130" spans="1:29" ht="30.75" customHeight="1" x14ac:dyDescent="0.25">
      <c r="A130" s="122"/>
      <c r="B130" s="94"/>
      <c r="C130" s="94"/>
      <c r="D130" s="134"/>
      <c r="E130" s="116"/>
      <c r="F130" s="134"/>
      <c r="G130" s="116"/>
      <c r="H130" s="116"/>
      <c r="I130" s="116"/>
      <c r="J130" s="94"/>
      <c r="K130" s="81"/>
      <c r="L130" s="50" t="s">
        <v>247</v>
      </c>
      <c r="M130" s="22"/>
      <c r="N130" s="8" t="s">
        <v>679</v>
      </c>
      <c r="O130" s="20"/>
      <c r="P130" s="21">
        <v>1</v>
      </c>
      <c r="Q130" s="21">
        <f t="shared" si="55"/>
        <v>0</v>
      </c>
      <c r="R130" s="25"/>
      <c r="S130" s="38"/>
      <c r="T130" s="23"/>
      <c r="U130" s="30"/>
      <c r="V130" s="16"/>
      <c r="W130" s="16"/>
      <c r="X130" s="89"/>
      <c r="Y130" s="129"/>
      <c r="Z130" s="129"/>
      <c r="AA130" s="130"/>
      <c r="AB130" s="130"/>
      <c r="AC130" s="29" t="s">
        <v>274</v>
      </c>
    </row>
    <row r="131" spans="1:29" ht="30.75" customHeight="1" x14ac:dyDescent="0.25">
      <c r="A131" s="122"/>
      <c r="B131" s="94"/>
      <c r="C131" s="94"/>
      <c r="D131" s="134"/>
      <c r="E131" s="116"/>
      <c r="F131" s="134"/>
      <c r="G131" s="116"/>
      <c r="H131" s="116"/>
      <c r="I131" s="116"/>
      <c r="J131" s="94"/>
      <c r="K131" s="81"/>
      <c r="L131" s="50" t="s">
        <v>248</v>
      </c>
      <c r="M131" s="22"/>
      <c r="N131" s="8" t="s">
        <v>679</v>
      </c>
      <c r="O131" s="20"/>
      <c r="P131" s="21">
        <v>1</v>
      </c>
      <c r="Q131" s="21">
        <f t="shared" si="55"/>
        <v>0</v>
      </c>
      <c r="R131" s="25"/>
      <c r="S131" s="38"/>
      <c r="T131" s="23"/>
      <c r="U131" s="30"/>
      <c r="V131" s="16"/>
      <c r="W131" s="16"/>
      <c r="X131" s="89"/>
      <c r="Y131" s="129"/>
      <c r="Z131" s="129"/>
      <c r="AA131" s="130"/>
      <c r="AB131" s="130"/>
      <c r="AC131" s="29" t="s">
        <v>274</v>
      </c>
    </row>
    <row r="132" spans="1:29" ht="30.75" customHeight="1" x14ac:dyDescent="0.25">
      <c r="A132" s="123"/>
      <c r="B132" s="95"/>
      <c r="C132" s="95"/>
      <c r="D132" s="135"/>
      <c r="E132" s="117"/>
      <c r="F132" s="135"/>
      <c r="G132" s="117"/>
      <c r="H132" s="117"/>
      <c r="I132" s="117"/>
      <c r="J132" s="95"/>
      <c r="K132" s="82"/>
      <c r="L132" s="35" t="s">
        <v>29</v>
      </c>
      <c r="M132" s="21"/>
      <c r="N132" s="21"/>
      <c r="O132" s="21"/>
      <c r="P132" s="21">
        <v>1</v>
      </c>
      <c r="Q132" s="21">
        <f>IFERROR(IF((+O132/P132)&gt;100%,100%,(O132/P132)),"")</f>
        <v>0</v>
      </c>
      <c r="R132" s="25"/>
      <c r="S132" s="24"/>
      <c r="T132" s="23"/>
      <c r="U132" s="16"/>
      <c r="V132" s="16"/>
      <c r="W132" s="16"/>
      <c r="X132" s="16"/>
      <c r="Y132" s="27"/>
      <c r="Z132" s="27"/>
      <c r="AA132" s="28"/>
      <c r="AB132" s="28"/>
      <c r="AC132" s="29" t="s">
        <v>274</v>
      </c>
    </row>
    <row r="133" spans="1:29" ht="30.75" customHeight="1" x14ac:dyDescent="0.25">
      <c r="A133" s="33" t="s">
        <v>2</v>
      </c>
      <c r="B133" s="33" t="s">
        <v>83</v>
      </c>
      <c r="C133" s="33" t="s">
        <v>3</v>
      </c>
      <c r="D133" s="33" t="s">
        <v>4</v>
      </c>
      <c r="E133" s="33" t="s">
        <v>5</v>
      </c>
      <c r="F133" s="33" t="s">
        <v>6</v>
      </c>
      <c r="G133" s="33" t="s">
        <v>7</v>
      </c>
      <c r="H133" s="33" t="s">
        <v>8</v>
      </c>
      <c r="I133" s="33" t="s">
        <v>9</v>
      </c>
      <c r="J133" s="33" t="s">
        <v>10</v>
      </c>
      <c r="K133" s="33" t="s">
        <v>85</v>
      </c>
      <c r="L133" s="33" t="s">
        <v>11</v>
      </c>
      <c r="M133" s="33" t="s">
        <v>12</v>
      </c>
      <c r="N133" s="33" t="s">
        <v>13</v>
      </c>
      <c r="O133" s="33" t="s">
        <v>14</v>
      </c>
      <c r="P133" s="33" t="s">
        <v>15</v>
      </c>
      <c r="Q133" s="33" t="s">
        <v>16</v>
      </c>
      <c r="R133" s="33" t="s">
        <v>79</v>
      </c>
      <c r="S133" s="34" t="s">
        <v>18</v>
      </c>
      <c r="T133" s="34" t="s">
        <v>19</v>
      </c>
      <c r="U133" s="32" t="s">
        <v>80</v>
      </c>
      <c r="V133" s="32" t="s">
        <v>20</v>
      </c>
      <c r="W133" s="32" t="s">
        <v>84</v>
      </c>
      <c r="X133" s="32" t="s">
        <v>21</v>
      </c>
      <c r="Y133" s="32" t="s">
        <v>81</v>
      </c>
      <c r="Z133" s="32" t="s">
        <v>82</v>
      </c>
      <c r="AA133" s="32" t="s">
        <v>22</v>
      </c>
      <c r="AB133" s="32" t="s">
        <v>23</v>
      </c>
      <c r="AC133" s="32" t="s">
        <v>24</v>
      </c>
    </row>
    <row r="134" spans="1:29" ht="30.75" customHeight="1" x14ac:dyDescent="0.25">
      <c r="A134" s="121">
        <v>3</v>
      </c>
      <c r="B134" s="90" t="s">
        <v>782</v>
      </c>
      <c r="C134" s="90" t="s">
        <v>249</v>
      </c>
      <c r="D134" s="97" t="s">
        <v>250</v>
      </c>
      <c r="E134" s="93" t="s">
        <v>162</v>
      </c>
      <c r="F134" s="90" t="s">
        <v>89</v>
      </c>
      <c r="G134" s="90" t="s">
        <v>251</v>
      </c>
      <c r="H134" s="90" t="s">
        <v>252</v>
      </c>
      <c r="I134" s="115" t="s">
        <v>253</v>
      </c>
      <c r="J134" s="90" t="s">
        <v>254</v>
      </c>
      <c r="K134" s="80" t="s">
        <v>255</v>
      </c>
      <c r="L134" s="8" t="s">
        <v>38</v>
      </c>
      <c r="M134" s="8"/>
      <c r="N134" s="8" t="s">
        <v>679</v>
      </c>
      <c r="O134" s="20"/>
      <c r="P134" s="21">
        <v>1</v>
      </c>
      <c r="Q134" s="21">
        <f t="shared" ref="Q134:Q136" si="56">IFERROR(IF((+O134/P134)&gt;100%,100%,(O134/P134)),"")</f>
        <v>0</v>
      </c>
      <c r="R134" s="22"/>
      <c r="S134" s="22"/>
      <c r="T134" s="31"/>
      <c r="U134" s="30"/>
      <c r="V134" s="16"/>
      <c r="W134" s="16"/>
      <c r="X134" s="16"/>
      <c r="Y134" s="27"/>
      <c r="Z134" s="16"/>
      <c r="AA134" s="16"/>
      <c r="AB134" s="16"/>
      <c r="AC134" s="29" t="s">
        <v>274</v>
      </c>
    </row>
    <row r="135" spans="1:29" ht="30.75" customHeight="1" x14ac:dyDescent="0.25">
      <c r="A135" s="122"/>
      <c r="B135" s="90"/>
      <c r="C135" s="90"/>
      <c r="D135" s="97"/>
      <c r="E135" s="94"/>
      <c r="F135" s="90"/>
      <c r="G135" s="90"/>
      <c r="H135" s="90"/>
      <c r="I135" s="116"/>
      <c r="J135" s="90"/>
      <c r="K135" s="81"/>
      <c r="L135" s="8" t="s">
        <v>39</v>
      </c>
      <c r="M135" s="8"/>
      <c r="N135" s="8" t="s">
        <v>679</v>
      </c>
      <c r="O135" s="20"/>
      <c r="P135" s="21">
        <v>1</v>
      </c>
      <c r="Q135" s="21">
        <f t="shared" si="56"/>
        <v>0</v>
      </c>
      <c r="R135" s="22"/>
      <c r="S135" s="22"/>
      <c r="T135" s="31"/>
      <c r="U135" s="30"/>
      <c r="V135" s="16"/>
      <c r="W135" s="16"/>
      <c r="X135" s="16"/>
      <c r="Y135" s="27"/>
      <c r="Z135" s="27"/>
      <c r="AA135" s="28"/>
      <c r="AB135" s="28"/>
      <c r="AC135" s="29" t="s">
        <v>274</v>
      </c>
    </row>
    <row r="136" spans="1:29" ht="30.75" customHeight="1" x14ac:dyDescent="0.25">
      <c r="A136" s="122"/>
      <c r="B136" s="90"/>
      <c r="C136" s="90"/>
      <c r="D136" s="97"/>
      <c r="E136" s="94"/>
      <c r="F136" s="90"/>
      <c r="G136" s="90"/>
      <c r="H136" s="90"/>
      <c r="I136" s="116"/>
      <c r="J136" s="90"/>
      <c r="K136" s="81"/>
      <c r="L136" s="8" t="s">
        <v>40</v>
      </c>
      <c r="M136" s="8"/>
      <c r="N136" s="8" t="s">
        <v>679</v>
      </c>
      <c r="O136" s="20"/>
      <c r="P136" s="21">
        <v>1</v>
      </c>
      <c r="Q136" s="21">
        <f t="shared" si="56"/>
        <v>0</v>
      </c>
      <c r="R136" s="22"/>
      <c r="S136" s="22"/>
      <c r="T136" s="31"/>
      <c r="U136" s="30"/>
      <c r="V136" s="16"/>
      <c r="W136" s="16"/>
      <c r="X136" s="16"/>
      <c r="Y136" s="27"/>
      <c r="Z136" s="27"/>
      <c r="AA136" s="28"/>
      <c r="AB136" s="28"/>
      <c r="AC136" s="29" t="s">
        <v>274</v>
      </c>
    </row>
    <row r="137" spans="1:29" ht="30.75" customHeight="1" x14ac:dyDescent="0.25">
      <c r="A137" s="122"/>
      <c r="B137" s="90"/>
      <c r="C137" s="90"/>
      <c r="D137" s="97"/>
      <c r="E137" s="94"/>
      <c r="F137" s="90"/>
      <c r="G137" s="90"/>
      <c r="H137" s="90"/>
      <c r="I137" s="116"/>
      <c r="J137" s="90"/>
      <c r="K137" s="81"/>
      <c r="L137" s="8" t="s">
        <v>41</v>
      </c>
      <c r="M137" s="22"/>
      <c r="N137" s="8" t="s">
        <v>679</v>
      </c>
      <c r="O137" s="20"/>
      <c r="P137" s="21">
        <v>1</v>
      </c>
      <c r="Q137" s="21">
        <f>IFERROR(IF((+O137/P137)&gt;100%,100%,(O137/P137)),"")</f>
        <v>0</v>
      </c>
      <c r="R137" s="22"/>
      <c r="S137" s="22"/>
      <c r="T137" s="31"/>
      <c r="U137" s="30"/>
      <c r="V137" s="16"/>
      <c r="W137" s="16"/>
      <c r="X137" s="16"/>
      <c r="Y137" s="27"/>
      <c r="Z137" s="27"/>
      <c r="AA137" s="28"/>
      <c r="AB137" s="28"/>
      <c r="AC137" s="29" t="s">
        <v>274</v>
      </c>
    </row>
    <row r="138" spans="1:29" ht="30.75" customHeight="1" x14ac:dyDescent="0.25">
      <c r="A138" s="123"/>
      <c r="B138" s="90"/>
      <c r="C138" s="90"/>
      <c r="D138" s="97"/>
      <c r="E138" s="95"/>
      <c r="F138" s="90"/>
      <c r="G138" s="90"/>
      <c r="H138" s="90"/>
      <c r="I138" s="117"/>
      <c r="J138" s="90"/>
      <c r="K138" s="82"/>
      <c r="L138" s="35" t="s">
        <v>29</v>
      </c>
      <c r="M138" s="21"/>
      <c r="N138" s="21"/>
      <c r="O138" s="21"/>
      <c r="P138" s="21">
        <v>1</v>
      </c>
      <c r="Q138" s="21">
        <f>IFERROR(IF((+O138/P138)&gt;100%,100%,(O138/P138)),"")</f>
        <v>0</v>
      </c>
      <c r="R138" s="22"/>
      <c r="S138" s="24"/>
      <c r="T138" s="31"/>
      <c r="U138" s="16"/>
      <c r="V138" s="16"/>
      <c r="W138" s="16"/>
      <c r="X138" s="16"/>
      <c r="Y138" s="27"/>
      <c r="Z138" s="27"/>
      <c r="AA138" s="28"/>
      <c r="AB138" s="28"/>
      <c r="AC138" s="29" t="s">
        <v>274</v>
      </c>
    </row>
    <row r="139" spans="1:29" ht="30.75" customHeight="1" x14ac:dyDescent="0.25">
      <c r="A139" s="33" t="s">
        <v>2</v>
      </c>
      <c r="B139" s="33" t="s">
        <v>83</v>
      </c>
      <c r="C139" s="33" t="s">
        <v>3</v>
      </c>
      <c r="D139" s="33" t="s">
        <v>4</v>
      </c>
      <c r="E139" s="33" t="s">
        <v>5</v>
      </c>
      <c r="F139" s="33" t="s">
        <v>6</v>
      </c>
      <c r="G139" s="33" t="s">
        <v>7</v>
      </c>
      <c r="H139" s="33" t="s">
        <v>8</v>
      </c>
      <c r="I139" s="33" t="s">
        <v>9</v>
      </c>
      <c r="J139" s="33" t="s">
        <v>10</v>
      </c>
      <c r="K139" s="33" t="s">
        <v>85</v>
      </c>
      <c r="L139" s="33" t="s">
        <v>11</v>
      </c>
      <c r="M139" s="33" t="s">
        <v>12</v>
      </c>
      <c r="N139" s="33" t="s">
        <v>13</v>
      </c>
      <c r="O139" s="33" t="s">
        <v>14</v>
      </c>
      <c r="P139" s="33" t="s">
        <v>15</v>
      </c>
      <c r="Q139" s="33" t="s">
        <v>16</v>
      </c>
      <c r="R139" s="33" t="s">
        <v>79</v>
      </c>
      <c r="S139" s="34" t="s">
        <v>18</v>
      </c>
      <c r="T139" s="34" t="s">
        <v>19</v>
      </c>
      <c r="U139" s="32" t="s">
        <v>80</v>
      </c>
      <c r="V139" s="32" t="s">
        <v>20</v>
      </c>
      <c r="W139" s="32" t="s">
        <v>84</v>
      </c>
      <c r="X139" s="32" t="s">
        <v>21</v>
      </c>
      <c r="Y139" s="32" t="s">
        <v>81</v>
      </c>
      <c r="Z139" s="32" t="s">
        <v>82</v>
      </c>
      <c r="AA139" s="32" t="s">
        <v>22</v>
      </c>
      <c r="AB139" s="32" t="s">
        <v>23</v>
      </c>
      <c r="AC139" s="32" t="s">
        <v>24</v>
      </c>
    </row>
    <row r="140" spans="1:29" ht="30.75" customHeight="1" x14ac:dyDescent="0.25">
      <c r="A140" s="121">
        <v>4</v>
      </c>
      <c r="B140" s="97" t="s">
        <v>782</v>
      </c>
      <c r="C140" s="97" t="s">
        <v>256</v>
      </c>
      <c r="D140" s="97" t="s">
        <v>257</v>
      </c>
      <c r="E140" s="97" t="s">
        <v>135</v>
      </c>
      <c r="F140" s="97" t="s">
        <v>89</v>
      </c>
      <c r="G140" s="97" t="s">
        <v>251</v>
      </c>
      <c r="H140" s="97" t="s">
        <v>258</v>
      </c>
      <c r="I140" s="97" t="s">
        <v>259</v>
      </c>
      <c r="J140" s="97" t="s">
        <v>260</v>
      </c>
      <c r="K140" s="77" t="s">
        <v>261</v>
      </c>
      <c r="L140" s="8" t="s">
        <v>38</v>
      </c>
      <c r="M140" s="8"/>
      <c r="N140" s="8" t="s">
        <v>679</v>
      </c>
      <c r="O140" s="20"/>
      <c r="P140" s="21">
        <v>1</v>
      </c>
      <c r="Q140" s="21">
        <f t="shared" ref="Q140:Q142" si="57">IFERROR(IF((+O140/P140)&gt;100%,100%,(O140/P140)),"")</f>
        <v>0</v>
      </c>
      <c r="R140" s="22"/>
      <c r="S140" s="22"/>
      <c r="T140" s="31"/>
      <c r="U140" s="30"/>
      <c r="V140" s="16"/>
      <c r="W140" s="16"/>
      <c r="X140" s="16"/>
      <c r="Y140" s="27"/>
      <c r="Z140" s="16"/>
      <c r="AA140" s="16"/>
      <c r="AB140" s="16"/>
      <c r="AC140" s="29" t="s">
        <v>274</v>
      </c>
    </row>
    <row r="141" spans="1:29" ht="30.75" customHeight="1" x14ac:dyDescent="0.25">
      <c r="A141" s="122"/>
      <c r="B141" s="97"/>
      <c r="C141" s="97"/>
      <c r="D141" s="97"/>
      <c r="E141" s="97"/>
      <c r="F141" s="97"/>
      <c r="G141" s="97"/>
      <c r="H141" s="97"/>
      <c r="I141" s="97"/>
      <c r="J141" s="97"/>
      <c r="K141" s="78"/>
      <c r="L141" s="8" t="s">
        <v>39</v>
      </c>
      <c r="M141" s="8"/>
      <c r="N141" s="8" t="s">
        <v>679</v>
      </c>
      <c r="O141" s="20"/>
      <c r="P141" s="21">
        <v>1</v>
      </c>
      <c r="Q141" s="21">
        <f t="shared" si="57"/>
        <v>0</v>
      </c>
      <c r="R141" s="22"/>
      <c r="S141" s="22"/>
      <c r="T141" s="31"/>
      <c r="U141" s="30"/>
      <c r="V141" s="16"/>
      <c r="W141" s="16"/>
      <c r="X141" s="16"/>
      <c r="Y141" s="27"/>
      <c r="Z141" s="27"/>
      <c r="AA141" s="28"/>
      <c r="AB141" s="28"/>
      <c r="AC141" s="29" t="s">
        <v>274</v>
      </c>
    </row>
    <row r="142" spans="1:29" ht="30.75" customHeight="1" x14ac:dyDescent="0.25">
      <c r="A142" s="122"/>
      <c r="B142" s="97"/>
      <c r="C142" s="97"/>
      <c r="D142" s="97"/>
      <c r="E142" s="97"/>
      <c r="F142" s="97"/>
      <c r="G142" s="97"/>
      <c r="H142" s="97"/>
      <c r="I142" s="97"/>
      <c r="J142" s="97"/>
      <c r="K142" s="78"/>
      <c r="L142" s="8" t="s">
        <v>40</v>
      </c>
      <c r="M142" s="8"/>
      <c r="N142" s="8" t="s">
        <v>679</v>
      </c>
      <c r="O142" s="20"/>
      <c r="P142" s="21">
        <v>1</v>
      </c>
      <c r="Q142" s="21">
        <f t="shared" si="57"/>
        <v>0</v>
      </c>
      <c r="R142" s="22"/>
      <c r="S142" s="22"/>
      <c r="T142" s="31"/>
      <c r="U142" s="30"/>
      <c r="V142" s="16"/>
      <c r="W142" s="16"/>
      <c r="X142" s="16"/>
      <c r="Y142" s="27"/>
      <c r="Z142" s="27"/>
      <c r="AA142" s="28"/>
      <c r="AB142" s="28"/>
      <c r="AC142" s="29" t="s">
        <v>274</v>
      </c>
    </row>
    <row r="143" spans="1:29" ht="30.75" customHeight="1" x14ac:dyDescent="0.25">
      <c r="A143" s="122"/>
      <c r="B143" s="97"/>
      <c r="C143" s="97"/>
      <c r="D143" s="97"/>
      <c r="E143" s="97"/>
      <c r="F143" s="97"/>
      <c r="G143" s="97"/>
      <c r="H143" s="97"/>
      <c r="I143" s="97"/>
      <c r="J143" s="97"/>
      <c r="K143" s="78"/>
      <c r="L143" s="8" t="s">
        <v>41</v>
      </c>
      <c r="M143" s="22"/>
      <c r="N143" s="8" t="s">
        <v>679</v>
      </c>
      <c r="O143" s="20"/>
      <c r="P143" s="21">
        <v>1</v>
      </c>
      <c r="Q143" s="21">
        <f>IFERROR(IF((+O143/P143)&gt;100%,100%,(O143/P143)),"")</f>
        <v>0</v>
      </c>
      <c r="R143" s="22"/>
      <c r="S143" s="22"/>
      <c r="T143" s="31"/>
      <c r="U143" s="30"/>
      <c r="V143" s="16"/>
      <c r="W143" s="16"/>
      <c r="X143" s="16"/>
      <c r="Y143" s="27"/>
      <c r="Z143" s="27"/>
      <c r="AA143" s="28"/>
      <c r="AB143" s="28"/>
      <c r="AC143" s="29" t="s">
        <v>274</v>
      </c>
    </row>
    <row r="144" spans="1:29" ht="30.75" customHeight="1" x14ac:dyDescent="0.25">
      <c r="A144" s="123"/>
      <c r="B144" s="97"/>
      <c r="C144" s="97"/>
      <c r="D144" s="97"/>
      <c r="E144" s="97"/>
      <c r="F144" s="97"/>
      <c r="G144" s="97"/>
      <c r="H144" s="97"/>
      <c r="I144" s="97"/>
      <c r="J144" s="97"/>
      <c r="K144" s="79"/>
      <c r="L144" s="35" t="s">
        <v>29</v>
      </c>
      <c r="M144" s="21"/>
      <c r="N144" s="21"/>
      <c r="O144" s="21"/>
      <c r="P144" s="21">
        <v>1</v>
      </c>
      <c r="Q144" s="21">
        <f>IFERROR(IF((+O144/P144)&gt;100%,100%,(O144/P144)),"")</f>
        <v>0</v>
      </c>
      <c r="R144" s="22"/>
      <c r="S144" s="24"/>
      <c r="T144" s="31"/>
      <c r="U144" s="16"/>
      <c r="V144" s="16"/>
      <c r="W144" s="16"/>
      <c r="X144" s="16"/>
      <c r="Y144" s="27"/>
      <c r="Z144" s="27"/>
      <c r="AA144" s="28"/>
      <c r="AB144" s="28"/>
      <c r="AC144" s="29" t="s">
        <v>274</v>
      </c>
    </row>
    <row r="145" spans="1:29" ht="30.75" customHeight="1" x14ac:dyDescent="0.25">
      <c r="A145" s="33" t="s">
        <v>2</v>
      </c>
      <c r="B145" s="33" t="s">
        <v>83</v>
      </c>
      <c r="C145" s="33" t="s">
        <v>3</v>
      </c>
      <c r="D145" s="33" t="s">
        <v>4</v>
      </c>
      <c r="E145" s="33" t="s">
        <v>5</v>
      </c>
      <c r="F145" s="33" t="s">
        <v>6</v>
      </c>
      <c r="G145" s="33" t="s">
        <v>7</v>
      </c>
      <c r="H145" s="33" t="s">
        <v>8</v>
      </c>
      <c r="I145" s="33" t="s">
        <v>9</v>
      </c>
      <c r="J145" s="33" t="s">
        <v>10</v>
      </c>
      <c r="K145" s="33" t="s">
        <v>85</v>
      </c>
      <c r="L145" s="33" t="s">
        <v>11</v>
      </c>
      <c r="M145" s="33" t="s">
        <v>12</v>
      </c>
      <c r="N145" s="33" t="s">
        <v>13</v>
      </c>
      <c r="O145" s="33" t="s">
        <v>14</v>
      </c>
      <c r="P145" s="33" t="s">
        <v>15</v>
      </c>
      <c r="Q145" s="33" t="s">
        <v>16</v>
      </c>
      <c r="R145" s="33" t="s">
        <v>79</v>
      </c>
      <c r="S145" s="34" t="s">
        <v>18</v>
      </c>
      <c r="T145" s="34" t="s">
        <v>19</v>
      </c>
      <c r="U145" s="32" t="s">
        <v>80</v>
      </c>
      <c r="V145" s="32" t="s">
        <v>20</v>
      </c>
      <c r="W145" s="32" t="s">
        <v>84</v>
      </c>
      <c r="X145" s="32" t="s">
        <v>21</v>
      </c>
      <c r="Y145" s="32" t="s">
        <v>81</v>
      </c>
      <c r="Z145" s="32" t="s">
        <v>82</v>
      </c>
      <c r="AA145" s="32" t="s">
        <v>22</v>
      </c>
      <c r="AB145" s="32" t="s">
        <v>23</v>
      </c>
      <c r="AC145" s="32" t="s">
        <v>24</v>
      </c>
    </row>
    <row r="146" spans="1:29" ht="30.75" customHeight="1" x14ac:dyDescent="0.25">
      <c r="A146" s="121">
        <v>5</v>
      </c>
      <c r="B146" s="90" t="s">
        <v>782</v>
      </c>
      <c r="C146" s="136" t="s">
        <v>262</v>
      </c>
      <c r="D146" s="138" t="s">
        <v>263</v>
      </c>
      <c r="E146" s="136" t="s">
        <v>88</v>
      </c>
      <c r="F146" s="136" t="s">
        <v>89</v>
      </c>
      <c r="G146" s="137" t="s">
        <v>25</v>
      </c>
      <c r="H146" s="136" t="s">
        <v>264</v>
      </c>
      <c r="I146" s="136" t="s">
        <v>265</v>
      </c>
      <c r="J146" s="136" t="s">
        <v>266</v>
      </c>
      <c r="K146" s="80" t="s">
        <v>267</v>
      </c>
      <c r="L146" s="8" t="s">
        <v>38</v>
      </c>
      <c r="M146" s="8"/>
      <c r="N146" s="8" t="s">
        <v>679</v>
      </c>
      <c r="O146" s="20"/>
      <c r="P146" s="21">
        <v>1</v>
      </c>
      <c r="Q146" s="21">
        <f t="shared" ref="Q146:Q148" si="58">IFERROR(IF((+O146/P146)&gt;100%,100%,(O146/P146)),"")</f>
        <v>0</v>
      </c>
      <c r="R146" s="22"/>
      <c r="S146" s="22"/>
      <c r="T146" s="31"/>
      <c r="U146" s="30"/>
      <c r="V146" s="16"/>
      <c r="W146" s="16"/>
      <c r="X146" s="16"/>
      <c r="Y146" s="27"/>
      <c r="Z146" s="16"/>
      <c r="AA146" s="16"/>
      <c r="AB146" s="16"/>
      <c r="AC146" s="29" t="s">
        <v>274</v>
      </c>
    </row>
    <row r="147" spans="1:29" ht="30.75" customHeight="1" x14ac:dyDescent="0.25">
      <c r="A147" s="122"/>
      <c r="B147" s="90"/>
      <c r="C147" s="136"/>
      <c r="D147" s="138"/>
      <c r="E147" s="136"/>
      <c r="F147" s="136"/>
      <c r="G147" s="137"/>
      <c r="H147" s="136"/>
      <c r="I147" s="136"/>
      <c r="J147" s="136"/>
      <c r="K147" s="81"/>
      <c r="L147" s="8" t="s">
        <v>39</v>
      </c>
      <c r="M147" s="8"/>
      <c r="N147" s="8" t="s">
        <v>679</v>
      </c>
      <c r="O147" s="20"/>
      <c r="P147" s="21">
        <v>1</v>
      </c>
      <c r="Q147" s="21">
        <f t="shared" si="58"/>
        <v>0</v>
      </c>
      <c r="R147" s="22"/>
      <c r="S147" s="22"/>
      <c r="T147" s="31"/>
      <c r="U147" s="30"/>
      <c r="V147" s="16"/>
      <c r="W147" s="16"/>
      <c r="X147" s="16"/>
      <c r="Y147" s="27"/>
      <c r="Z147" s="27"/>
      <c r="AA147" s="28"/>
      <c r="AB147" s="28"/>
      <c r="AC147" s="29" t="s">
        <v>274</v>
      </c>
    </row>
    <row r="148" spans="1:29" ht="30.75" customHeight="1" x14ac:dyDescent="0.25">
      <c r="A148" s="122"/>
      <c r="B148" s="90"/>
      <c r="C148" s="136"/>
      <c r="D148" s="138"/>
      <c r="E148" s="136"/>
      <c r="F148" s="136"/>
      <c r="G148" s="137"/>
      <c r="H148" s="136"/>
      <c r="I148" s="136"/>
      <c r="J148" s="136"/>
      <c r="K148" s="81"/>
      <c r="L148" s="8" t="s">
        <v>40</v>
      </c>
      <c r="M148" s="8"/>
      <c r="N148" s="8" t="s">
        <v>679</v>
      </c>
      <c r="O148" s="20"/>
      <c r="P148" s="21">
        <v>1</v>
      </c>
      <c r="Q148" s="21">
        <f t="shared" si="58"/>
        <v>0</v>
      </c>
      <c r="R148" s="22"/>
      <c r="S148" s="22"/>
      <c r="T148" s="31"/>
      <c r="U148" s="30"/>
      <c r="V148" s="16"/>
      <c r="W148" s="16"/>
      <c r="X148" s="16"/>
      <c r="Y148" s="27"/>
      <c r="Z148" s="27"/>
      <c r="AA148" s="28"/>
      <c r="AB148" s="28"/>
      <c r="AC148" s="29" t="s">
        <v>274</v>
      </c>
    </row>
    <row r="149" spans="1:29" ht="30.75" customHeight="1" x14ac:dyDescent="0.25">
      <c r="A149" s="122"/>
      <c r="B149" s="90"/>
      <c r="C149" s="136"/>
      <c r="D149" s="138"/>
      <c r="E149" s="136"/>
      <c r="F149" s="136"/>
      <c r="G149" s="137"/>
      <c r="H149" s="136"/>
      <c r="I149" s="136"/>
      <c r="J149" s="136"/>
      <c r="K149" s="81"/>
      <c r="L149" s="8" t="s">
        <v>41</v>
      </c>
      <c r="M149" s="22"/>
      <c r="N149" s="8" t="s">
        <v>679</v>
      </c>
      <c r="O149" s="20"/>
      <c r="P149" s="21">
        <v>1</v>
      </c>
      <c r="Q149" s="21">
        <f>IFERROR(IF((+O149/P149)&gt;100%,100%,(O149/P149)),"")</f>
        <v>0</v>
      </c>
      <c r="R149" s="22"/>
      <c r="S149" s="22"/>
      <c r="T149" s="31"/>
      <c r="U149" s="30"/>
      <c r="V149" s="16"/>
      <c r="W149" s="16"/>
      <c r="X149" s="16"/>
      <c r="Y149" s="27"/>
      <c r="Z149" s="27"/>
      <c r="AA149" s="28"/>
      <c r="AB149" s="28"/>
      <c r="AC149" s="29" t="s">
        <v>274</v>
      </c>
    </row>
    <row r="150" spans="1:29" ht="30.75" customHeight="1" x14ac:dyDescent="0.25">
      <c r="A150" s="123"/>
      <c r="B150" s="90"/>
      <c r="C150" s="136"/>
      <c r="D150" s="138"/>
      <c r="E150" s="136"/>
      <c r="F150" s="136"/>
      <c r="G150" s="137"/>
      <c r="H150" s="136"/>
      <c r="I150" s="136"/>
      <c r="J150" s="136"/>
      <c r="K150" s="82"/>
      <c r="L150" s="35" t="s">
        <v>29</v>
      </c>
      <c r="M150" s="21"/>
      <c r="N150" s="21"/>
      <c r="O150" s="21"/>
      <c r="P150" s="21">
        <v>1</v>
      </c>
      <c r="Q150" s="21">
        <f>IFERROR(IF((+O150/P150)&gt;100%,100%,(O150/P150)),"")</f>
        <v>0</v>
      </c>
      <c r="R150" s="22"/>
      <c r="S150" s="24"/>
      <c r="T150" s="31"/>
      <c r="U150" s="16"/>
      <c r="V150" s="16"/>
      <c r="W150" s="16"/>
      <c r="X150" s="16"/>
      <c r="Y150" s="27"/>
      <c r="Z150" s="27"/>
      <c r="AA150" s="28"/>
      <c r="AB150" s="28"/>
      <c r="AC150" s="29" t="s">
        <v>274</v>
      </c>
    </row>
    <row r="151" spans="1:29" ht="30.75" customHeight="1" x14ac:dyDescent="0.25">
      <c r="A151" s="33" t="s">
        <v>2</v>
      </c>
      <c r="B151" s="33" t="s">
        <v>83</v>
      </c>
      <c r="C151" s="33" t="s">
        <v>3</v>
      </c>
      <c r="D151" s="33" t="s">
        <v>4</v>
      </c>
      <c r="E151" s="33" t="s">
        <v>5</v>
      </c>
      <c r="F151" s="33" t="s">
        <v>6</v>
      </c>
      <c r="G151" s="33" t="s">
        <v>7</v>
      </c>
      <c r="H151" s="33" t="s">
        <v>8</v>
      </c>
      <c r="I151" s="33" t="s">
        <v>9</v>
      </c>
      <c r="J151" s="33" t="s">
        <v>10</v>
      </c>
      <c r="K151" s="33" t="s">
        <v>85</v>
      </c>
      <c r="L151" s="33" t="s">
        <v>11</v>
      </c>
      <c r="M151" s="33" t="s">
        <v>12</v>
      </c>
      <c r="N151" s="33" t="s">
        <v>13</v>
      </c>
      <c r="O151" s="33" t="s">
        <v>14</v>
      </c>
      <c r="P151" s="33" t="s">
        <v>15</v>
      </c>
      <c r="Q151" s="33" t="s">
        <v>16</v>
      </c>
      <c r="R151" s="33" t="s">
        <v>79</v>
      </c>
      <c r="S151" s="34" t="s">
        <v>18</v>
      </c>
      <c r="T151" s="34" t="s">
        <v>19</v>
      </c>
      <c r="U151" s="32" t="s">
        <v>80</v>
      </c>
      <c r="V151" s="32" t="s">
        <v>20</v>
      </c>
      <c r="W151" s="32" t="s">
        <v>84</v>
      </c>
      <c r="X151" s="32" t="s">
        <v>21</v>
      </c>
      <c r="Y151" s="32" t="s">
        <v>81</v>
      </c>
      <c r="Z151" s="32" t="s">
        <v>82</v>
      </c>
      <c r="AA151" s="32" t="s">
        <v>22</v>
      </c>
      <c r="AB151" s="32" t="s">
        <v>23</v>
      </c>
      <c r="AC151" s="32" t="s">
        <v>24</v>
      </c>
    </row>
    <row r="152" spans="1:29" ht="30.75" customHeight="1" x14ac:dyDescent="0.25">
      <c r="A152" s="121">
        <v>6</v>
      </c>
      <c r="B152" s="97" t="s">
        <v>782</v>
      </c>
      <c r="C152" s="97" t="s">
        <v>268</v>
      </c>
      <c r="D152" s="97" t="s">
        <v>269</v>
      </c>
      <c r="E152" s="97" t="s">
        <v>162</v>
      </c>
      <c r="F152" s="97" t="s">
        <v>54</v>
      </c>
      <c r="G152" s="97" t="s">
        <v>251</v>
      </c>
      <c r="H152" s="97" t="s">
        <v>270</v>
      </c>
      <c r="I152" s="97" t="s">
        <v>271</v>
      </c>
      <c r="J152" s="97" t="s">
        <v>272</v>
      </c>
      <c r="K152" s="77" t="s">
        <v>273</v>
      </c>
      <c r="L152" s="8" t="s">
        <v>38</v>
      </c>
      <c r="M152" s="8"/>
      <c r="N152" s="8" t="s">
        <v>679</v>
      </c>
      <c r="O152" s="20"/>
      <c r="P152" s="21">
        <v>1</v>
      </c>
      <c r="Q152" s="21">
        <f t="shared" ref="Q152:Q154" si="59">IFERROR(IF((+O152/P152)&gt;100%,100%,(O152/P152)),"")</f>
        <v>0</v>
      </c>
      <c r="R152" s="22"/>
      <c r="S152" s="22"/>
      <c r="T152" s="31"/>
      <c r="U152" s="30"/>
      <c r="V152" s="16"/>
      <c r="W152" s="16"/>
      <c r="X152" s="16"/>
      <c r="Y152" s="27"/>
      <c r="Z152" s="16"/>
      <c r="AA152" s="16"/>
      <c r="AB152" s="16"/>
      <c r="AC152" s="29" t="s">
        <v>274</v>
      </c>
    </row>
    <row r="153" spans="1:29" ht="30.75" customHeight="1" x14ac:dyDescent="0.25">
      <c r="A153" s="122"/>
      <c r="B153" s="97"/>
      <c r="C153" s="97"/>
      <c r="D153" s="97"/>
      <c r="E153" s="97"/>
      <c r="F153" s="97"/>
      <c r="G153" s="97"/>
      <c r="H153" s="97"/>
      <c r="I153" s="97"/>
      <c r="J153" s="97"/>
      <c r="K153" s="78"/>
      <c r="L153" s="8" t="s">
        <v>39</v>
      </c>
      <c r="M153" s="8"/>
      <c r="N153" s="8" t="s">
        <v>679</v>
      </c>
      <c r="O153" s="20"/>
      <c r="P153" s="21">
        <v>1</v>
      </c>
      <c r="Q153" s="21">
        <f t="shared" si="59"/>
        <v>0</v>
      </c>
      <c r="R153" s="22"/>
      <c r="S153" s="22"/>
      <c r="T153" s="31"/>
      <c r="U153" s="30"/>
      <c r="V153" s="16"/>
      <c r="W153" s="16"/>
      <c r="X153" s="16"/>
      <c r="Y153" s="27"/>
      <c r="Z153" s="27"/>
      <c r="AA153" s="28"/>
      <c r="AB153" s="28"/>
      <c r="AC153" s="29" t="s">
        <v>274</v>
      </c>
    </row>
    <row r="154" spans="1:29" ht="30.75" customHeight="1" x14ac:dyDescent="0.25">
      <c r="A154" s="122"/>
      <c r="B154" s="97"/>
      <c r="C154" s="97"/>
      <c r="D154" s="97"/>
      <c r="E154" s="97"/>
      <c r="F154" s="97"/>
      <c r="G154" s="97"/>
      <c r="H154" s="97"/>
      <c r="I154" s="97"/>
      <c r="J154" s="97"/>
      <c r="K154" s="78"/>
      <c r="L154" s="8" t="s">
        <v>40</v>
      </c>
      <c r="M154" s="8"/>
      <c r="N154" s="8" t="s">
        <v>679</v>
      </c>
      <c r="O154" s="20"/>
      <c r="P154" s="21">
        <v>1</v>
      </c>
      <c r="Q154" s="21">
        <f t="shared" si="59"/>
        <v>0</v>
      </c>
      <c r="R154" s="22"/>
      <c r="S154" s="22"/>
      <c r="T154" s="31"/>
      <c r="U154" s="30"/>
      <c r="V154" s="16"/>
      <c r="W154" s="16"/>
      <c r="X154" s="16"/>
      <c r="Y154" s="27"/>
      <c r="Z154" s="27"/>
      <c r="AA154" s="28"/>
      <c r="AB154" s="28"/>
      <c r="AC154" s="29" t="s">
        <v>274</v>
      </c>
    </row>
    <row r="155" spans="1:29" ht="30.75" customHeight="1" x14ac:dyDescent="0.25">
      <c r="A155" s="122"/>
      <c r="B155" s="97"/>
      <c r="C155" s="97"/>
      <c r="D155" s="97"/>
      <c r="E155" s="97"/>
      <c r="F155" s="97"/>
      <c r="G155" s="97"/>
      <c r="H155" s="97"/>
      <c r="I155" s="97"/>
      <c r="J155" s="97"/>
      <c r="K155" s="78"/>
      <c r="L155" s="8" t="s">
        <v>41</v>
      </c>
      <c r="M155" s="22"/>
      <c r="N155" s="8" t="s">
        <v>679</v>
      </c>
      <c r="O155" s="20"/>
      <c r="P155" s="21">
        <v>1</v>
      </c>
      <c r="Q155" s="21">
        <f>IFERROR(IF((+O155/P155)&gt;100%,100%,(O155/P155)),"")</f>
        <v>0</v>
      </c>
      <c r="R155" s="22"/>
      <c r="S155" s="22"/>
      <c r="T155" s="31"/>
      <c r="U155" s="30"/>
      <c r="V155" s="16"/>
      <c r="W155" s="16"/>
      <c r="X155" s="16"/>
      <c r="Y155" s="27"/>
      <c r="Z155" s="27"/>
      <c r="AA155" s="28"/>
      <c r="AB155" s="28"/>
      <c r="AC155" s="29" t="s">
        <v>274</v>
      </c>
    </row>
    <row r="156" spans="1:29" ht="30.75" customHeight="1" x14ac:dyDescent="0.25">
      <c r="A156" s="123"/>
      <c r="B156" s="97"/>
      <c r="C156" s="97"/>
      <c r="D156" s="97"/>
      <c r="E156" s="97"/>
      <c r="F156" s="97"/>
      <c r="G156" s="97"/>
      <c r="H156" s="97"/>
      <c r="I156" s="97"/>
      <c r="J156" s="97"/>
      <c r="K156" s="79"/>
      <c r="L156" s="35" t="s">
        <v>29</v>
      </c>
      <c r="M156" s="21"/>
      <c r="N156" s="21"/>
      <c r="O156" s="21"/>
      <c r="P156" s="21">
        <v>1</v>
      </c>
      <c r="Q156" s="21">
        <f>IFERROR(IF((+O156/P156)&gt;100%,100%,(O156/P156)),"")</f>
        <v>0</v>
      </c>
      <c r="R156" s="22"/>
      <c r="S156" s="24"/>
      <c r="T156" s="31"/>
      <c r="U156" s="16"/>
      <c r="V156" s="16"/>
      <c r="W156" s="16"/>
      <c r="X156" s="16"/>
      <c r="Y156" s="27"/>
      <c r="Z156" s="27"/>
      <c r="AA156" s="28"/>
      <c r="AB156" s="28"/>
      <c r="AC156" s="29" t="s">
        <v>274</v>
      </c>
    </row>
    <row r="157" spans="1:29" ht="30.75" customHeight="1" x14ac:dyDescent="0.25">
      <c r="A157" s="33" t="s">
        <v>2</v>
      </c>
      <c r="B157" s="33" t="s">
        <v>83</v>
      </c>
      <c r="C157" s="33" t="s">
        <v>3</v>
      </c>
      <c r="D157" s="33" t="s">
        <v>4</v>
      </c>
      <c r="E157" s="33" t="s">
        <v>5</v>
      </c>
      <c r="F157" s="33" t="s">
        <v>6</v>
      </c>
      <c r="G157" s="33" t="s">
        <v>7</v>
      </c>
      <c r="H157" s="33" t="s">
        <v>8</v>
      </c>
      <c r="I157" s="33" t="s">
        <v>9</v>
      </c>
      <c r="J157" s="33" t="s">
        <v>10</v>
      </c>
      <c r="K157" s="33" t="s">
        <v>85</v>
      </c>
      <c r="L157" s="33" t="s">
        <v>11</v>
      </c>
      <c r="M157" s="33" t="s">
        <v>12</v>
      </c>
      <c r="N157" s="33" t="s">
        <v>13</v>
      </c>
      <c r="O157" s="33" t="s">
        <v>14</v>
      </c>
      <c r="P157" s="33" t="s">
        <v>15</v>
      </c>
      <c r="Q157" s="33" t="s">
        <v>16</v>
      </c>
      <c r="R157" s="33" t="s">
        <v>79</v>
      </c>
      <c r="S157" s="34" t="s">
        <v>18</v>
      </c>
      <c r="T157" s="34" t="s">
        <v>19</v>
      </c>
      <c r="U157" s="32" t="s">
        <v>80</v>
      </c>
      <c r="V157" s="32" t="s">
        <v>20</v>
      </c>
      <c r="W157" s="32" t="s">
        <v>84</v>
      </c>
      <c r="X157" s="32" t="s">
        <v>21</v>
      </c>
      <c r="Y157" s="32" t="s">
        <v>81</v>
      </c>
      <c r="Z157" s="32" t="s">
        <v>82</v>
      </c>
      <c r="AA157" s="32" t="s">
        <v>22</v>
      </c>
      <c r="AB157" s="32" t="s">
        <v>23</v>
      </c>
      <c r="AC157" s="32" t="s">
        <v>24</v>
      </c>
    </row>
    <row r="158" spans="1:29" ht="30.75" customHeight="1" x14ac:dyDescent="0.25">
      <c r="A158" s="121">
        <v>1</v>
      </c>
      <c r="B158" s="93" t="s">
        <v>782</v>
      </c>
      <c r="C158" s="93" t="s">
        <v>275</v>
      </c>
      <c r="D158" s="93" t="s">
        <v>276</v>
      </c>
      <c r="E158" s="93" t="s">
        <v>88</v>
      </c>
      <c r="F158" s="93" t="s">
        <v>89</v>
      </c>
      <c r="G158" s="93" t="s">
        <v>25</v>
      </c>
      <c r="H158" s="93" t="s">
        <v>277</v>
      </c>
      <c r="I158" s="93" t="s">
        <v>278</v>
      </c>
      <c r="J158" s="93" t="s">
        <v>279</v>
      </c>
      <c r="K158" s="80" t="s">
        <v>280</v>
      </c>
      <c r="L158" s="8" t="s">
        <v>38</v>
      </c>
      <c r="M158" s="8"/>
      <c r="N158" s="8" t="s">
        <v>679</v>
      </c>
      <c r="O158" s="20"/>
      <c r="P158" s="21">
        <v>1</v>
      </c>
      <c r="Q158" s="21">
        <f t="shared" ref="Q158:Q160" si="60">IFERROR(IF((+O158/P158)&gt;100%,100%,(O158/P158)),"")</f>
        <v>0</v>
      </c>
      <c r="R158" s="22"/>
      <c r="S158" s="22"/>
      <c r="T158" s="31"/>
      <c r="U158" s="30"/>
      <c r="V158" s="16"/>
      <c r="W158" s="16"/>
      <c r="X158" s="16"/>
      <c r="Y158" s="27"/>
      <c r="Z158" s="16"/>
      <c r="AA158" s="16"/>
      <c r="AB158" s="16"/>
      <c r="AC158" s="29" t="s">
        <v>292</v>
      </c>
    </row>
    <row r="159" spans="1:29" ht="30.75" customHeight="1" x14ac:dyDescent="0.25">
      <c r="A159" s="122"/>
      <c r="B159" s="94"/>
      <c r="C159" s="94"/>
      <c r="D159" s="94"/>
      <c r="E159" s="94"/>
      <c r="F159" s="94"/>
      <c r="G159" s="94"/>
      <c r="H159" s="94"/>
      <c r="I159" s="94"/>
      <c r="J159" s="94"/>
      <c r="K159" s="81"/>
      <c r="L159" s="8" t="s">
        <v>39</v>
      </c>
      <c r="M159" s="8"/>
      <c r="N159" s="8" t="s">
        <v>679</v>
      </c>
      <c r="O159" s="20"/>
      <c r="P159" s="21">
        <v>1</v>
      </c>
      <c r="Q159" s="21">
        <f t="shared" si="60"/>
        <v>0</v>
      </c>
      <c r="R159" s="22"/>
      <c r="S159" s="22"/>
      <c r="T159" s="31"/>
      <c r="U159" s="30"/>
      <c r="V159" s="16"/>
      <c r="W159" s="16"/>
      <c r="X159" s="16"/>
      <c r="Y159" s="27"/>
      <c r="Z159" s="27"/>
      <c r="AA159" s="28"/>
      <c r="AB159" s="28"/>
      <c r="AC159" s="29" t="s">
        <v>292</v>
      </c>
    </row>
    <row r="160" spans="1:29" ht="30.75" customHeight="1" x14ac:dyDescent="0.25">
      <c r="A160" s="122"/>
      <c r="B160" s="94"/>
      <c r="C160" s="94"/>
      <c r="D160" s="94"/>
      <c r="E160" s="94"/>
      <c r="F160" s="94"/>
      <c r="G160" s="94"/>
      <c r="H160" s="94"/>
      <c r="I160" s="94"/>
      <c r="J160" s="94"/>
      <c r="K160" s="81"/>
      <c r="L160" s="8" t="s">
        <v>40</v>
      </c>
      <c r="M160" s="8"/>
      <c r="N160" s="8" t="s">
        <v>679</v>
      </c>
      <c r="O160" s="20"/>
      <c r="P160" s="21">
        <v>1</v>
      </c>
      <c r="Q160" s="21">
        <f t="shared" si="60"/>
        <v>0</v>
      </c>
      <c r="R160" s="22"/>
      <c r="S160" s="22"/>
      <c r="T160" s="31"/>
      <c r="U160" s="30"/>
      <c r="V160" s="16"/>
      <c r="W160" s="16"/>
      <c r="X160" s="16"/>
      <c r="Y160" s="27"/>
      <c r="Z160" s="27"/>
      <c r="AA160" s="28"/>
      <c r="AB160" s="28"/>
      <c r="AC160" s="29" t="s">
        <v>292</v>
      </c>
    </row>
    <row r="161" spans="1:29" ht="30.75" customHeight="1" x14ac:dyDescent="0.25">
      <c r="A161" s="122"/>
      <c r="B161" s="94"/>
      <c r="C161" s="94"/>
      <c r="D161" s="94"/>
      <c r="E161" s="94"/>
      <c r="F161" s="94"/>
      <c r="G161" s="94"/>
      <c r="H161" s="94"/>
      <c r="I161" s="94"/>
      <c r="J161" s="94"/>
      <c r="K161" s="81"/>
      <c r="L161" s="8" t="s">
        <v>41</v>
      </c>
      <c r="M161" s="22"/>
      <c r="N161" s="8" t="s">
        <v>679</v>
      </c>
      <c r="O161" s="20"/>
      <c r="P161" s="21">
        <v>1</v>
      </c>
      <c r="Q161" s="21">
        <f>IFERROR(IF((+O161/P161)&gt;100%,100%,(O161/P161)),"")</f>
        <v>0</v>
      </c>
      <c r="R161" s="22"/>
      <c r="S161" s="22"/>
      <c r="T161" s="31"/>
      <c r="U161" s="30"/>
      <c r="V161" s="16"/>
      <c r="W161" s="16"/>
      <c r="X161" s="16"/>
      <c r="Y161" s="27"/>
      <c r="Z161" s="27"/>
      <c r="AA161" s="28"/>
      <c r="AB161" s="28"/>
      <c r="AC161" s="29" t="s">
        <v>292</v>
      </c>
    </row>
    <row r="162" spans="1:29" ht="30.75" customHeight="1" x14ac:dyDescent="0.25">
      <c r="A162" s="123"/>
      <c r="B162" s="95"/>
      <c r="C162" s="95"/>
      <c r="D162" s="95"/>
      <c r="E162" s="95"/>
      <c r="F162" s="95"/>
      <c r="G162" s="95"/>
      <c r="H162" s="95"/>
      <c r="I162" s="95"/>
      <c r="J162" s="95"/>
      <c r="K162" s="82"/>
      <c r="L162" s="35" t="s">
        <v>29</v>
      </c>
      <c r="M162" s="21"/>
      <c r="N162" s="21"/>
      <c r="O162" s="21"/>
      <c r="P162" s="21">
        <v>1</v>
      </c>
      <c r="Q162" s="21">
        <f>IFERROR(IF((+O162/P162)&gt;100%,100%,(O162/P162)),"")</f>
        <v>0</v>
      </c>
      <c r="R162" s="22"/>
      <c r="S162" s="24"/>
      <c r="T162" s="31"/>
      <c r="U162" s="16"/>
      <c r="V162" s="16"/>
      <c r="W162" s="16"/>
      <c r="X162" s="16"/>
      <c r="Y162" s="27"/>
      <c r="Z162" s="27"/>
      <c r="AA162" s="28"/>
      <c r="AB162" s="28"/>
      <c r="AC162" s="29" t="s">
        <v>292</v>
      </c>
    </row>
    <row r="163" spans="1:29" ht="30.75" customHeight="1" x14ac:dyDescent="0.25">
      <c r="A163" s="33" t="s">
        <v>2</v>
      </c>
      <c r="B163" s="33" t="s">
        <v>83</v>
      </c>
      <c r="C163" s="33" t="s">
        <v>3</v>
      </c>
      <c r="D163" s="33" t="s">
        <v>4</v>
      </c>
      <c r="E163" s="33" t="s">
        <v>5</v>
      </c>
      <c r="F163" s="33" t="s">
        <v>6</v>
      </c>
      <c r="G163" s="33" t="s">
        <v>7</v>
      </c>
      <c r="H163" s="33" t="s">
        <v>8</v>
      </c>
      <c r="I163" s="33" t="s">
        <v>9</v>
      </c>
      <c r="J163" s="33" t="s">
        <v>10</v>
      </c>
      <c r="K163" s="33" t="s">
        <v>85</v>
      </c>
      <c r="L163" s="33" t="s">
        <v>11</v>
      </c>
      <c r="M163" s="33" t="s">
        <v>12</v>
      </c>
      <c r="N163" s="33" t="s">
        <v>13</v>
      </c>
      <c r="O163" s="33" t="s">
        <v>14</v>
      </c>
      <c r="P163" s="33" t="s">
        <v>15</v>
      </c>
      <c r="Q163" s="33" t="s">
        <v>16</v>
      </c>
      <c r="R163" s="33" t="s">
        <v>79</v>
      </c>
      <c r="S163" s="34" t="s">
        <v>18</v>
      </c>
      <c r="T163" s="34" t="s">
        <v>19</v>
      </c>
      <c r="U163" s="32" t="s">
        <v>80</v>
      </c>
      <c r="V163" s="32" t="s">
        <v>20</v>
      </c>
      <c r="W163" s="32" t="s">
        <v>84</v>
      </c>
      <c r="X163" s="32" t="s">
        <v>21</v>
      </c>
      <c r="Y163" s="32" t="s">
        <v>81</v>
      </c>
      <c r="Z163" s="32" t="s">
        <v>82</v>
      </c>
      <c r="AA163" s="32" t="s">
        <v>22</v>
      </c>
      <c r="AB163" s="32" t="s">
        <v>23</v>
      </c>
      <c r="AC163" s="32" t="s">
        <v>24</v>
      </c>
    </row>
    <row r="164" spans="1:29" ht="30.75" customHeight="1" x14ac:dyDescent="0.25">
      <c r="A164" s="121">
        <v>2</v>
      </c>
      <c r="B164" s="93" t="s">
        <v>782</v>
      </c>
      <c r="C164" s="93" t="s">
        <v>281</v>
      </c>
      <c r="D164" s="133" t="s">
        <v>282</v>
      </c>
      <c r="E164" s="93" t="s">
        <v>162</v>
      </c>
      <c r="F164" s="109" t="s">
        <v>30</v>
      </c>
      <c r="G164" s="93" t="s">
        <v>25</v>
      </c>
      <c r="H164" s="93" t="s">
        <v>283</v>
      </c>
      <c r="I164" s="115" t="s">
        <v>284</v>
      </c>
      <c r="J164" s="93" t="s">
        <v>285</v>
      </c>
      <c r="K164" s="80" t="s">
        <v>286</v>
      </c>
      <c r="L164" s="19" t="s">
        <v>201</v>
      </c>
      <c r="M164" s="8"/>
      <c r="N164" s="8" t="s">
        <v>679</v>
      </c>
      <c r="O164" s="20"/>
      <c r="P164" s="21">
        <v>1</v>
      </c>
      <c r="Q164" s="21">
        <f>IFERROR(IF((+O164/P164)&gt;100%,100%,(O164/P164)),"")</f>
        <v>0</v>
      </c>
      <c r="R164" s="25"/>
      <c r="S164" s="25"/>
      <c r="T164" s="23"/>
      <c r="U164" s="30"/>
      <c r="V164" s="16"/>
      <c r="W164" s="16"/>
      <c r="X164" s="16"/>
      <c r="Y164" s="27"/>
      <c r="Z164" s="27"/>
      <c r="AA164" s="28"/>
      <c r="AB164" s="28"/>
      <c r="AC164" s="29" t="s">
        <v>292</v>
      </c>
    </row>
    <row r="165" spans="1:29" ht="30.75" customHeight="1" x14ac:dyDescent="0.25">
      <c r="A165" s="122"/>
      <c r="B165" s="94"/>
      <c r="C165" s="94"/>
      <c r="D165" s="134"/>
      <c r="E165" s="94"/>
      <c r="F165" s="110"/>
      <c r="G165" s="94"/>
      <c r="H165" s="94"/>
      <c r="I165" s="116"/>
      <c r="J165" s="94"/>
      <c r="K165" s="81"/>
      <c r="L165" s="19" t="s">
        <v>202</v>
      </c>
      <c r="M165" s="22"/>
      <c r="N165" s="8" t="s">
        <v>679</v>
      </c>
      <c r="O165" s="20"/>
      <c r="P165" s="21">
        <v>1</v>
      </c>
      <c r="Q165" s="21">
        <f>IFERROR(IF((+O165/P165)&gt;100%,100%,(O165/P165)),"")</f>
        <v>0</v>
      </c>
      <c r="R165" s="25"/>
      <c r="S165" s="25"/>
      <c r="T165" s="23"/>
      <c r="U165" s="30"/>
      <c r="V165" s="16"/>
      <c r="W165" s="16"/>
      <c r="X165" s="16"/>
      <c r="Y165" s="27"/>
      <c r="Z165" s="27"/>
      <c r="AA165" s="28"/>
      <c r="AB165" s="28"/>
      <c r="AC165" s="29" t="s">
        <v>292</v>
      </c>
    </row>
    <row r="166" spans="1:29" ht="30.75" customHeight="1" x14ac:dyDescent="0.25">
      <c r="A166" s="123"/>
      <c r="B166" s="95"/>
      <c r="C166" s="95"/>
      <c r="D166" s="135"/>
      <c r="E166" s="95"/>
      <c r="F166" s="114"/>
      <c r="G166" s="95"/>
      <c r="H166" s="95"/>
      <c r="I166" s="117"/>
      <c r="J166" s="95"/>
      <c r="K166" s="82"/>
      <c r="L166" s="35" t="s">
        <v>29</v>
      </c>
      <c r="M166" s="21"/>
      <c r="N166" s="21"/>
      <c r="O166" s="21"/>
      <c r="P166" s="21">
        <v>1</v>
      </c>
      <c r="Q166" s="21">
        <f>IFERROR(IF((+O166/P166)&gt;100%,100%,(O166/P166)),"")</f>
        <v>0</v>
      </c>
      <c r="R166" s="25"/>
      <c r="S166" s="24"/>
      <c r="T166" s="23"/>
      <c r="U166" s="16"/>
      <c r="V166" s="16"/>
      <c r="W166" s="16"/>
      <c r="X166" s="16"/>
      <c r="Y166" s="27"/>
      <c r="Z166" s="27"/>
      <c r="AA166" s="28"/>
      <c r="AB166" s="28"/>
      <c r="AC166" s="29" t="s">
        <v>292</v>
      </c>
    </row>
    <row r="167" spans="1:29" ht="30.75" customHeight="1" x14ac:dyDescent="0.25">
      <c r="A167" s="33" t="s">
        <v>2</v>
      </c>
      <c r="B167" s="33" t="s">
        <v>83</v>
      </c>
      <c r="C167" s="33" t="s">
        <v>3</v>
      </c>
      <c r="D167" s="33" t="s">
        <v>4</v>
      </c>
      <c r="E167" s="33" t="s">
        <v>5</v>
      </c>
      <c r="F167" s="33" t="s">
        <v>6</v>
      </c>
      <c r="G167" s="33" t="s">
        <v>7</v>
      </c>
      <c r="H167" s="33" t="s">
        <v>8</v>
      </c>
      <c r="I167" s="33" t="s">
        <v>9</v>
      </c>
      <c r="J167" s="33" t="s">
        <v>10</v>
      </c>
      <c r="K167" s="33" t="s">
        <v>85</v>
      </c>
      <c r="L167" s="33" t="s">
        <v>11</v>
      </c>
      <c r="M167" s="33" t="s">
        <v>12</v>
      </c>
      <c r="N167" s="33" t="s">
        <v>13</v>
      </c>
      <c r="O167" s="33" t="s">
        <v>14</v>
      </c>
      <c r="P167" s="33" t="s">
        <v>15</v>
      </c>
      <c r="Q167" s="33" t="s">
        <v>16</v>
      </c>
      <c r="R167" s="33" t="s">
        <v>79</v>
      </c>
      <c r="S167" s="34" t="s">
        <v>18</v>
      </c>
      <c r="T167" s="34" t="s">
        <v>19</v>
      </c>
      <c r="U167" s="32" t="s">
        <v>80</v>
      </c>
      <c r="V167" s="32" t="s">
        <v>20</v>
      </c>
      <c r="W167" s="32" t="s">
        <v>84</v>
      </c>
      <c r="X167" s="32" t="s">
        <v>21</v>
      </c>
      <c r="Y167" s="32" t="s">
        <v>81</v>
      </c>
      <c r="Z167" s="32" t="s">
        <v>82</v>
      </c>
      <c r="AA167" s="32" t="s">
        <v>22</v>
      </c>
      <c r="AB167" s="32" t="s">
        <v>23</v>
      </c>
      <c r="AC167" s="32" t="s">
        <v>24</v>
      </c>
    </row>
    <row r="168" spans="1:29" ht="30.75" customHeight="1" x14ac:dyDescent="0.25">
      <c r="A168" s="121">
        <v>3</v>
      </c>
      <c r="B168" s="90" t="s">
        <v>782</v>
      </c>
      <c r="C168" s="90" t="s">
        <v>287</v>
      </c>
      <c r="D168" s="97" t="s">
        <v>288</v>
      </c>
      <c r="E168" s="93" t="s">
        <v>162</v>
      </c>
      <c r="F168" s="90" t="s">
        <v>30</v>
      </c>
      <c r="G168" s="90" t="s">
        <v>25</v>
      </c>
      <c r="H168" s="90" t="s">
        <v>289</v>
      </c>
      <c r="I168" s="115" t="s">
        <v>290</v>
      </c>
      <c r="J168" s="90" t="s">
        <v>287</v>
      </c>
      <c r="K168" s="80" t="s">
        <v>291</v>
      </c>
      <c r="L168" s="19" t="s">
        <v>201</v>
      </c>
      <c r="M168" s="8"/>
      <c r="N168" s="8" t="s">
        <v>679</v>
      </c>
      <c r="O168" s="20"/>
      <c r="P168" s="21">
        <v>1</v>
      </c>
      <c r="Q168" s="21">
        <f>IFERROR(IF((+O168/P168)&gt;100%,100%,(O168/P168)),"")</f>
        <v>0</v>
      </c>
      <c r="R168" s="25"/>
      <c r="S168" s="25"/>
      <c r="T168" s="23"/>
      <c r="U168" s="30"/>
      <c r="V168" s="16"/>
      <c r="W168" s="16"/>
      <c r="X168" s="16"/>
      <c r="Y168" s="27"/>
      <c r="Z168" s="27"/>
      <c r="AA168" s="28"/>
      <c r="AB168" s="28"/>
      <c r="AC168" s="29" t="s">
        <v>292</v>
      </c>
    </row>
    <row r="169" spans="1:29" ht="30.75" customHeight="1" x14ac:dyDescent="0.25">
      <c r="A169" s="122"/>
      <c r="B169" s="90"/>
      <c r="C169" s="90"/>
      <c r="D169" s="97"/>
      <c r="E169" s="94"/>
      <c r="F169" s="90"/>
      <c r="G169" s="90"/>
      <c r="H169" s="90"/>
      <c r="I169" s="116"/>
      <c r="J169" s="90"/>
      <c r="K169" s="81"/>
      <c r="L169" s="19" t="s">
        <v>202</v>
      </c>
      <c r="M169" s="22"/>
      <c r="N169" s="8" t="s">
        <v>679</v>
      </c>
      <c r="O169" s="20"/>
      <c r="P169" s="21">
        <v>1</v>
      </c>
      <c r="Q169" s="21">
        <f>IFERROR(IF((+O169/P169)&gt;100%,100%,(O169/P169)),"")</f>
        <v>0</v>
      </c>
      <c r="R169" s="25"/>
      <c r="S169" s="25"/>
      <c r="T169" s="23"/>
      <c r="U169" s="30"/>
      <c r="V169" s="16"/>
      <c r="W169" s="16"/>
      <c r="X169" s="16"/>
      <c r="Y169" s="27"/>
      <c r="Z169" s="27"/>
      <c r="AA169" s="28"/>
      <c r="AB169" s="28"/>
      <c r="AC169" s="29" t="s">
        <v>292</v>
      </c>
    </row>
    <row r="170" spans="1:29" ht="30.75" customHeight="1" x14ac:dyDescent="0.25">
      <c r="A170" s="123"/>
      <c r="B170" s="90"/>
      <c r="C170" s="90"/>
      <c r="D170" s="97"/>
      <c r="E170" s="95"/>
      <c r="F170" s="90"/>
      <c r="G170" s="90"/>
      <c r="H170" s="90"/>
      <c r="I170" s="117"/>
      <c r="J170" s="90"/>
      <c r="K170" s="82"/>
      <c r="L170" s="35" t="s">
        <v>29</v>
      </c>
      <c r="M170" s="21"/>
      <c r="N170" s="21"/>
      <c r="O170" s="21"/>
      <c r="P170" s="21">
        <v>1</v>
      </c>
      <c r="Q170" s="21">
        <f>IFERROR(IF((+O170/P170)&gt;100%,100%,(O170/P170)),"")</f>
        <v>0</v>
      </c>
      <c r="R170" s="25"/>
      <c r="S170" s="24"/>
      <c r="T170" s="23"/>
      <c r="U170" s="16"/>
      <c r="V170" s="16"/>
      <c r="W170" s="16"/>
      <c r="X170" s="16"/>
      <c r="Y170" s="27"/>
      <c r="Z170" s="27"/>
      <c r="AA170" s="28"/>
      <c r="AB170" s="28"/>
      <c r="AC170" s="29" t="s">
        <v>292</v>
      </c>
    </row>
    <row r="171" spans="1:29" ht="30.75" customHeight="1" x14ac:dyDescent="0.25">
      <c r="A171" s="33" t="s">
        <v>2</v>
      </c>
      <c r="B171" s="33" t="s">
        <v>83</v>
      </c>
      <c r="C171" s="33" t="s">
        <v>3</v>
      </c>
      <c r="D171" s="33" t="s">
        <v>4</v>
      </c>
      <c r="E171" s="33" t="s">
        <v>5</v>
      </c>
      <c r="F171" s="33" t="s">
        <v>6</v>
      </c>
      <c r="G171" s="33" t="s">
        <v>7</v>
      </c>
      <c r="H171" s="33" t="s">
        <v>8</v>
      </c>
      <c r="I171" s="33" t="s">
        <v>9</v>
      </c>
      <c r="J171" s="33" t="s">
        <v>10</v>
      </c>
      <c r="K171" s="33" t="s">
        <v>85</v>
      </c>
      <c r="L171" s="33" t="s">
        <v>11</v>
      </c>
      <c r="M171" s="33" t="s">
        <v>12</v>
      </c>
      <c r="N171" s="33" t="s">
        <v>13</v>
      </c>
      <c r="O171" s="33" t="s">
        <v>14</v>
      </c>
      <c r="P171" s="33" t="s">
        <v>15</v>
      </c>
      <c r="Q171" s="33" t="s">
        <v>16</v>
      </c>
      <c r="R171" s="33" t="s">
        <v>79</v>
      </c>
      <c r="S171" s="34" t="s">
        <v>18</v>
      </c>
      <c r="T171" s="34" t="s">
        <v>19</v>
      </c>
      <c r="U171" s="32" t="s">
        <v>80</v>
      </c>
      <c r="V171" s="32" t="s">
        <v>20</v>
      </c>
      <c r="W171" s="32" t="s">
        <v>84</v>
      </c>
      <c r="X171" s="32" t="s">
        <v>21</v>
      </c>
      <c r="Y171" s="32" t="s">
        <v>81</v>
      </c>
      <c r="Z171" s="32" t="s">
        <v>82</v>
      </c>
      <c r="AA171" s="32" t="s">
        <v>22</v>
      </c>
      <c r="AB171" s="32" t="s">
        <v>23</v>
      </c>
      <c r="AC171" s="32" t="s">
        <v>24</v>
      </c>
    </row>
    <row r="172" spans="1:29" ht="30.75" customHeight="1" x14ac:dyDescent="0.25">
      <c r="A172" s="121">
        <v>4</v>
      </c>
      <c r="B172" s="93" t="s">
        <v>782</v>
      </c>
      <c r="C172" s="93" t="s">
        <v>275</v>
      </c>
      <c r="D172" s="93" t="s">
        <v>276</v>
      </c>
      <c r="E172" s="93" t="s">
        <v>88</v>
      </c>
      <c r="F172" s="93" t="s">
        <v>89</v>
      </c>
      <c r="G172" s="93" t="s">
        <v>25</v>
      </c>
      <c r="H172" s="93" t="s">
        <v>277</v>
      </c>
      <c r="I172" s="93" t="s">
        <v>278</v>
      </c>
      <c r="J172" s="93" t="s">
        <v>279</v>
      </c>
      <c r="K172" s="80" t="s">
        <v>280</v>
      </c>
      <c r="L172" s="8" t="s">
        <v>38</v>
      </c>
      <c r="M172" s="8"/>
      <c r="N172" s="8" t="s">
        <v>679</v>
      </c>
      <c r="O172" s="20"/>
      <c r="P172" s="21">
        <v>1</v>
      </c>
      <c r="Q172" s="21">
        <f t="shared" ref="Q172:Q174" si="61">IFERROR(IF((+O172/P172)&gt;100%,100%,(O172/P172)),"")</f>
        <v>0</v>
      </c>
      <c r="R172" s="22"/>
      <c r="S172" s="22"/>
      <c r="T172" s="31"/>
      <c r="U172" s="30"/>
      <c r="V172" s="16"/>
      <c r="W172" s="16"/>
      <c r="X172" s="16"/>
      <c r="Y172" s="27"/>
      <c r="Z172" s="16"/>
      <c r="AA172" s="16"/>
      <c r="AB172" s="16"/>
      <c r="AC172" s="29" t="s">
        <v>292</v>
      </c>
    </row>
    <row r="173" spans="1:29" ht="30.75" customHeight="1" x14ac:dyDescent="0.25">
      <c r="A173" s="122"/>
      <c r="B173" s="94"/>
      <c r="C173" s="94"/>
      <c r="D173" s="94"/>
      <c r="E173" s="94"/>
      <c r="F173" s="94"/>
      <c r="G173" s="94"/>
      <c r="H173" s="94"/>
      <c r="I173" s="94"/>
      <c r="J173" s="94"/>
      <c r="K173" s="81"/>
      <c r="L173" s="8" t="s">
        <v>39</v>
      </c>
      <c r="M173" s="8"/>
      <c r="N173" s="8" t="s">
        <v>679</v>
      </c>
      <c r="O173" s="20"/>
      <c r="P173" s="21">
        <v>1</v>
      </c>
      <c r="Q173" s="21">
        <f t="shared" si="61"/>
        <v>0</v>
      </c>
      <c r="R173" s="22"/>
      <c r="S173" s="22"/>
      <c r="T173" s="31"/>
      <c r="U173" s="30"/>
      <c r="V173" s="16"/>
      <c r="W173" s="16"/>
      <c r="X173" s="16"/>
      <c r="Y173" s="27"/>
      <c r="Z173" s="27"/>
      <c r="AA173" s="28"/>
      <c r="AB173" s="28"/>
      <c r="AC173" s="29" t="s">
        <v>292</v>
      </c>
    </row>
    <row r="174" spans="1:29" ht="30.75" customHeight="1" x14ac:dyDescent="0.25">
      <c r="A174" s="122"/>
      <c r="B174" s="94"/>
      <c r="C174" s="94"/>
      <c r="D174" s="94"/>
      <c r="E174" s="94"/>
      <c r="F174" s="94"/>
      <c r="G174" s="94"/>
      <c r="H174" s="94"/>
      <c r="I174" s="94"/>
      <c r="J174" s="94"/>
      <c r="K174" s="81"/>
      <c r="L174" s="8" t="s">
        <v>40</v>
      </c>
      <c r="M174" s="8"/>
      <c r="N174" s="8" t="s">
        <v>679</v>
      </c>
      <c r="O174" s="20"/>
      <c r="P174" s="21">
        <v>1</v>
      </c>
      <c r="Q174" s="21">
        <f t="shared" si="61"/>
        <v>0</v>
      </c>
      <c r="R174" s="22"/>
      <c r="S174" s="22"/>
      <c r="T174" s="31"/>
      <c r="U174" s="30"/>
      <c r="V174" s="16"/>
      <c r="W174" s="16"/>
      <c r="X174" s="16"/>
      <c r="Y174" s="27"/>
      <c r="Z174" s="27"/>
      <c r="AA174" s="28"/>
      <c r="AB174" s="28"/>
      <c r="AC174" s="29" t="s">
        <v>292</v>
      </c>
    </row>
    <row r="175" spans="1:29" ht="30.75" customHeight="1" x14ac:dyDescent="0.25">
      <c r="A175" s="122"/>
      <c r="B175" s="94"/>
      <c r="C175" s="94"/>
      <c r="D175" s="94"/>
      <c r="E175" s="94"/>
      <c r="F175" s="94"/>
      <c r="G175" s="94"/>
      <c r="H175" s="94"/>
      <c r="I175" s="94"/>
      <c r="J175" s="94"/>
      <c r="K175" s="81"/>
      <c r="L175" s="8" t="s">
        <v>41</v>
      </c>
      <c r="M175" s="22"/>
      <c r="N175" s="8" t="s">
        <v>679</v>
      </c>
      <c r="O175" s="20"/>
      <c r="P175" s="21">
        <v>1</v>
      </c>
      <c r="Q175" s="21">
        <f>IFERROR(IF((+O175/P175)&gt;100%,100%,(O175/P175)),"")</f>
        <v>0</v>
      </c>
      <c r="R175" s="22"/>
      <c r="S175" s="22"/>
      <c r="T175" s="31"/>
      <c r="U175" s="30"/>
      <c r="V175" s="16"/>
      <c r="W175" s="16"/>
      <c r="X175" s="16"/>
      <c r="Y175" s="27"/>
      <c r="Z175" s="27"/>
      <c r="AA175" s="28"/>
      <c r="AB175" s="28"/>
      <c r="AC175" s="29" t="s">
        <v>292</v>
      </c>
    </row>
    <row r="176" spans="1:29" ht="30.75" customHeight="1" x14ac:dyDescent="0.25">
      <c r="A176" s="123"/>
      <c r="B176" s="95"/>
      <c r="C176" s="95"/>
      <c r="D176" s="95"/>
      <c r="E176" s="95"/>
      <c r="F176" s="95"/>
      <c r="G176" s="95"/>
      <c r="H176" s="95"/>
      <c r="I176" s="95"/>
      <c r="J176" s="95"/>
      <c r="K176" s="82"/>
      <c r="L176" s="35" t="s">
        <v>29</v>
      </c>
      <c r="M176" s="21"/>
      <c r="N176" s="21"/>
      <c r="O176" s="21"/>
      <c r="P176" s="21">
        <v>1</v>
      </c>
      <c r="Q176" s="21">
        <f>IFERROR(IF((+O176/P176)&gt;100%,100%,(O176/P176)),"")</f>
        <v>0</v>
      </c>
      <c r="R176" s="22"/>
      <c r="S176" s="24"/>
      <c r="T176" s="31"/>
      <c r="U176" s="16"/>
      <c r="V176" s="16"/>
      <c r="W176" s="16"/>
      <c r="X176" s="16"/>
      <c r="Y176" s="27"/>
      <c r="Z176" s="27"/>
      <c r="AA176" s="28"/>
      <c r="AB176" s="28"/>
      <c r="AC176" s="29" t="s">
        <v>292</v>
      </c>
    </row>
    <row r="177" spans="1:29" ht="30.75" customHeight="1" x14ac:dyDescent="0.25">
      <c r="A177" s="33" t="s">
        <v>2</v>
      </c>
      <c r="B177" s="33" t="s">
        <v>83</v>
      </c>
      <c r="C177" s="33" t="s">
        <v>3</v>
      </c>
      <c r="D177" s="33" t="s">
        <v>4</v>
      </c>
      <c r="E177" s="33" t="s">
        <v>5</v>
      </c>
      <c r="F177" s="33" t="s">
        <v>6</v>
      </c>
      <c r="G177" s="33" t="s">
        <v>7</v>
      </c>
      <c r="H177" s="33" t="s">
        <v>8</v>
      </c>
      <c r="I177" s="33" t="s">
        <v>9</v>
      </c>
      <c r="J177" s="33" t="s">
        <v>10</v>
      </c>
      <c r="K177" s="33" t="s">
        <v>85</v>
      </c>
      <c r="L177" s="33" t="s">
        <v>11</v>
      </c>
      <c r="M177" s="33" t="s">
        <v>12</v>
      </c>
      <c r="N177" s="33" t="s">
        <v>13</v>
      </c>
      <c r="O177" s="33" t="s">
        <v>14</v>
      </c>
      <c r="P177" s="33" t="s">
        <v>15</v>
      </c>
      <c r="Q177" s="33" t="s">
        <v>16</v>
      </c>
      <c r="R177" s="33" t="s">
        <v>79</v>
      </c>
      <c r="S177" s="34" t="s">
        <v>18</v>
      </c>
      <c r="T177" s="34" t="s">
        <v>19</v>
      </c>
      <c r="U177" s="32" t="s">
        <v>80</v>
      </c>
      <c r="V177" s="32" t="s">
        <v>20</v>
      </c>
      <c r="W177" s="32" t="s">
        <v>84</v>
      </c>
      <c r="X177" s="32" t="s">
        <v>21</v>
      </c>
      <c r="Y177" s="32" t="s">
        <v>81</v>
      </c>
      <c r="Z177" s="32" t="s">
        <v>82</v>
      </c>
      <c r="AA177" s="32" t="s">
        <v>22</v>
      </c>
      <c r="AB177" s="32" t="s">
        <v>23</v>
      </c>
      <c r="AC177" s="32" t="s">
        <v>24</v>
      </c>
    </row>
    <row r="178" spans="1:29" ht="30.75" customHeight="1" x14ac:dyDescent="0.25">
      <c r="A178" s="121">
        <v>1</v>
      </c>
      <c r="B178" s="90" t="s">
        <v>782</v>
      </c>
      <c r="C178" s="93" t="s">
        <v>293</v>
      </c>
      <c r="D178" s="90" t="s">
        <v>294</v>
      </c>
      <c r="E178" s="90" t="s">
        <v>135</v>
      </c>
      <c r="F178" s="90" t="s">
        <v>89</v>
      </c>
      <c r="G178" s="90" t="s">
        <v>25</v>
      </c>
      <c r="H178" s="90" t="s">
        <v>295</v>
      </c>
      <c r="I178" s="141" t="s">
        <v>296</v>
      </c>
      <c r="J178" s="90" t="s">
        <v>297</v>
      </c>
      <c r="K178" s="139" t="s">
        <v>298</v>
      </c>
      <c r="L178" s="8" t="s">
        <v>38</v>
      </c>
      <c r="M178" s="8"/>
      <c r="N178" s="8" t="s">
        <v>679</v>
      </c>
      <c r="O178" s="20"/>
      <c r="P178" s="21">
        <v>1</v>
      </c>
      <c r="Q178" s="21">
        <f t="shared" ref="Q178:Q180" si="62">IFERROR(IF((+O178/P178)&gt;100%,100%,(O178/P178)),"")</f>
        <v>0</v>
      </c>
      <c r="R178" s="22"/>
      <c r="S178" s="22"/>
      <c r="T178" s="31"/>
      <c r="U178" s="30"/>
      <c r="V178" s="16"/>
      <c r="W178" s="16"/>
      <c r="X178" s="16"/>
      <c r="Y178" s="27"/>
      <c r="Z178" s="16"/>
      <c r="AA178" s="16"/>
      <c r="AB178" s="16"/>
      <c r="AC178" s="29" t="s">
        <v>323</v>
      </c>
    </row>
    <row r="179" spans="1:29" ht="30.75" customHeight="1" x14ac:dyDescent="0.25">
      <c r="A179" s="122"/>
      <c r="B179" s="90"/>
      <c r="C179" s="94"/>
      <c r="D179" s="90"/>
      <c r="E179" s="90"/>
      <c r="F179" s="90"/>
      <c r="G179" s="90"/>
      <c r="H179" s="90"/>
      <c r="I179" s="141"/>
      <c r="J179" s="90"/>
      <c r="K179" s="139"/>
      <c r="L179" s="8" t="s">
        <v>39</v>
      </c>
      <c r="M179" s="8"/>
      <c r="N179" s="8" t="s">
        <v>679</v>
      </c>
      <c r="O179" s="20"/>
      <c r="P179" s="21">
        <v>1</v>
      </c>
      <c r="Q179" s="21">
        <f t="shared" si="62"/>
        <v>0</v>
      </c>
      <c r="R179" s="22"/>
      <c r="S179" s="22"/>
      <c r="T179" s="31"/>
      <c r="U179" s="30"/>
      <c r="V179" s="16"/>
      <c r="W179" s="16"/>
      <c r="X179" s="16"/>
      <c r="Y179" s="27"/>
      <c r="Z179" s="27"/>
      <c r="AA179" s="28"/>
      <c r="AB179" s="28"/>
      <c r="AC179" s="29" t="s">
        <v>323</v>
      </c>
    </row>
    <row r="180" spans="1:29" ht="30.75" customHeight="1" x14ac:dyDescent="0.25">
      <c r="A180" s="122"/>
      <c r="B180" s="90"/>
      <c r="C180" s="94"/>
      <c r="D180" s="90"/>
      <c r="E180" s="90"/>
      <c r="F180" s="90"/>
      <c r="G180" s="90"/>
      <c r="H180" s="90"/>
      <c r="I180" s="141"/>
      <c r="J180" s="90"/>
      <c r="K180" s="139"/>
      <c r="L180" s="8" t="s">
        <v>40</v>
      </c>
      <c r="M180" s="8"/>
      <c r="N180" s="8" t="s">
        <v>679</v>
      </c>
      <c r="O180" s="20"/>
      <c r="P180" s="21">
        <v>1</v>
      </c>
      <c r="Q180" s="21">
        <f t="shared" si="62"/>
        <v>0</v>
      </c>
      <c r="R180" s="22"/>
      <c r="S180" s="22"/>
      <c r="T180" s="31"/>
      <c r="U180" s="30"/>
      <c r="V180" s="16"/>
      <c r="W180" s="16"/>
      <c r="X180" s="16"/>
      <c r="Y180" s="27"/>
      <c r="Z180" s="27"/>
      <c r="AA180" s="28"/>
      <c r="AB180" s="28"/>
      <c r="AC180" s="29" t="s">
        <v>323</v>
      </c>
    </row>
    <row r="181" spans="1:29" ht="30.75" customHeight="1" x14ac:dyDescent="0.25">
      <c r="A181" s="122"/>
      <c r="B181" s="90"/>
      <c r="C181" s="94"/>
      <c r="D181" s="90"/>
      <c r="E181" s="90"/>
      <c r="F181" s="90"/>
      <c r="G181" s="90"/>
      <c r="H181" s="90"/>
      <c r="I181" s="141"/>
      <c r="J181" s="90"/>
      <c r="K181" s="139"/>
      <c r="L181" s="8" t="s">
        <v>41</v>
      </c>
      <c r="M181" s="22"/>
      <c r="N181" s="8" t="s">
        <v>679</v>
      </c>
      <c r="O181" s="20"/>
      <c r="P181" s="21">
        <v>1</v>
      </c>
      <c r="Q181" s="21">
        <f>IFERROR(IF((+O181/P181)&gt;100%,100%,(O181/P181)),"")</f>
        <v>0</v>
      </c>
      <c r="R181" s="22"/>
      <c r="S181" s="22"/>
      <c r="T181" s="31"/>
      <c r="U181" s="30"/>
      <c r="V181" s="16"/>
      <c r="W181" s="16"/>
      <c r="X181" s="16"/>
      <c r="Y181" s="27"/>
      <c r="Z181" s="27"/>
      <c r="AA181" s="28"/>
      <c r="AB181" s="28"/>
      <c r="AC181" s="29" t="s">
        <v>323</v>
      </c>
    </row>
    <row r="182" spans="1:29" ht="30.75" customHeight="1" x14ac:dyDescent="0.25">
      <c r="A182" s="123"/>
      <c r="B182" s="90"/>
      <c r="C182" s="94"/>
      <c r="D182" s="90"/>
      <c r="E182" s="90"/>
      <c r="F182" s="90"/>
      <c r="G182" s="90"/>
      <c r="H182" s="90"/>
      <c r="I182" s="141"/>
      <c r="J182" s="90"/>
      <c r="K182" s="139"/>
      <c r="L182" s="35" t="s">
        <v>29</v>
      </c>
      <c r="M182" s="21"/>
      <c r="N182" s="21"/>
      <c r="O182" s="21"/>
      <c r="P182" s="21">
        <v>1</v>
      </c>
      <c r="Q182" s="21">
        <f>IFERROR(IF((+O182/P182)&gt;100%,100%,(O182/P182)),"")</f>
        <v>0</v>
      </c>
      <c r="R182" s="22"/>
      <c r="S182" s="24"/>
      <c r="T182" s="31"/>
      <c r="U182" s="16"/>
      <c r="V182" s="16"/>
      <c r="W182" s="16"/>
      <c r="X182" s="16"/>
      <c r="Y182" s="27"/>
      <c r="Z182" s="27"/>
      <c r="AA182" s="28"/>
      <c r="AB182" s="28"/>
      <c r="AC182" s="29" t="s">
        <v>323</v>
      </c>
    </row>
    <row r="183" spans="1:29" ht="30.75" customHeight="1" x14ac:dyDescent="0.25">
      <c r="A183" s="33" t="s">
        <v>2</v>
      </c>
      <c r="B183" s="33" t="s">
        <v>83</v>
      </c>
      <c r="C183" s="33" t="s">
        <v>3</v>
      </c>
      <c r="D183" s="33" t="s">
        <v>4</v>
      </c>
      <c r="E183" s="33" t="s">
        <v>5</v>
      </c>
      <c r="F183" s="33" t="s">
        <v>6</v>
      </c>
      <c r="G183" s="33" t="s">
        <v>7</v>
      </c>
      <c r="H183" s="33" t="s">
        <v>8</v>
      </c>
      <c r="I183" s="33" t="s">
        <v>9</v>
      </c>
      <c r="J183" s="33" t="s">
        <v>10</v>
      </c>
      <c r="K183" s="33" t="s">
        <v>85</v>
      </c>
      <c r="L183" s="33" t="s">
        <v>11</v>
      </c>
      <c r="M183" s="33" t="s">
        <v>12</v>
      </c>
      <c r="N183" s="33" t="s">
        <v>13</v>
      </c>
      <c r="O183" s="33" t="s">
        <v>14</v>
      </c>
      <c r="P183" s="33" t="s">
        <v>15</v>
      </c>
      <c r="Q183" s="33" t="s">
        <v>16</v>
      </c>
      <c r="R183" s="33" t="s">
        <v>79</v>
      </c>
      <c r="S183" s="34" t="s">
        <v>18</v>
      </c>
      <c r="T183" s="34" t="s">
        <v>19</v>
      </c>
      <c r="U183" s="32" t="s">
        <v>80</v>
      </c>
      <c r="V183" s="32" t="s">
        <v>20</v>
      </c>
      <c r="W183" s="32" t="s">
        <v>84</v>
      </c>
      <c r="X183" s="32" t="s">
        <v>21</v>
      </c>
      <c r="Y183" s="32" t="s">
        <v>81</v>
      </c>
      <c r="Z183" s="32" t="s">
        <v>82</v>
      </c>
      <c r="AA183" s="32" t="s">
        <v>22</v>
      </c>
      <c r="AB183" s="32" t="s">
        <v>23</v>
      </c>
      <c r="AC183" s="32" t="s">
        <v>24</v>
      </c>
    </row>
    <row r="184" spans="1:29" ht="30.75" customHeight="1" x14ac:dyDescent="0.25">
      <c r="A184" s="121">
        <v>2</v>
      </c>
      <c r="B184" s="90" t="s">
        <v>782</v>
      </c>
      <c r="C184" s="93" t="s">
        <v>299</v>
      </c>
      <c r="D184" s="140" t="s">
        <v>300</v>
      </c>
      <c r="E184" s="90" t="s">
        <v>88</v>
      </c>
      <c r="F184" s="90" t="s">
        <v>89</v>
      </c>
      <c r="G184" s="90" t="s">
        <v>25</v>
      </c>
      <c r="H184" s="90" t="s">
        <v>301</v>
      </c>
      <c r="I184" s="141" t="s">
        <v>302</v>
      </c>
      <c r="J184" s="90" t="s">
        <v>303</v>
      </c>
      <c r="K184" s="139" t="s">
        <v>304</v>
      </c>
      <c r="L184" s="8" t="s">
        <v>38</v>
      </c>
      <c r="M184" s="8"/>
      <c r="N184" s="8" t="s">
        <v>679</v>
      </c>
      <c r="O184" s="20"/>
      <c r="P184" s="21">
        <v>1</v>
      </c>
      <c r="Q184" s="21">
        <f t="shared" ref="Q184:Q186" si="63">IFERROR(IF((+O184/P184)&gt;100%,100%,(O184/P184)),"")</f>
        <v>0</v>
      </c>
      <c r="R184" s="22"/>
      <c r="S184" s="22"/>
      <c r="T184" s="31"/>
      <c r="U184" s="30"/>
      <c r="V184" s="16"/>
      <c r="W184" s="16"/>
      <c r="X184" s="16"/>
      <c r="Y184" s="27"/>
      <c r="Z184" s="16"/>
      <c r="AA184" s="16"/>
      <c r="AB184" s="16"/>
      <c r="AC184" s="29" t="s">
        <v>323</v>
      </c>
    </row>
    <row r="185" spans="1:29" ht="30.75" customHeight="1" x14ac:dyDescent="0.25">
      <c r="A185" s="122"/>
      <c r="B185" s="90"/>
      <c r="C185" s="94"/>
      <c r="D185" s="140"/>
      <c r="E185" s="90"/>
      <c r="F185" s="90"/>
      <c r="G185" s="90"/>
      <c r="H185" s="90"/>
      <c r="I185" s="141"/>
      <c r="J185" s="90"/>
      <c r="K185" s="139"/>
      <c r="L185" s="8" t="s">
        <v>39</v>
      </c>
      <c r="M185" s="8"/>
      <c r="N185" s="8" t="s">
        <v>679</v>
      </c>
      <c r="O185" s="20"/>
      <c r="P185" s="21">
        <v>1</v>
      </c>
      <c r="Q185" s="21">
        <f t="shared" si="63"/>
        <v>0</v>
      </c>
      <c r="R185" s="22"/>
      <c r="S185" s="22"/>
      <c r="T185" s="31"/>
      <c r="U185" s="30"/>
      <c r="V185" s="16"/>
      <c r="W185" s="16"/>
      <c r="X185" s="16"/>
      <c r="Y185" s="27"/>
      <c r="Z185" s="27"/>
      <c r="AA185" s="28"/>
      <c r="AB185" s="28"/>
      <c r="AC185" s="29" t="s">
        <v>323</v>
      </c>
    </row>
    <row r="186" spans="1:29" ht="30.75" customHeight="1" x14ac:dyDescent="0.25">
      <c r="A186" s="122"/>
      <c r="B186" s="90"/>
      <c r="C186" s="94"/>
      <c r="D186" s="140"/>
      <c r="E186" s="90"/>
      <c r="F186" s="90"/>
      <c r="G186" s="90"/>
      <c r="H186" s="90"/>
      <c r="I186" s="141"/>
      <c r="J186" s="90"/>
      <c r="K186" s="139"/>
      <c r="L186" s="8" t="s">
        <v>40</v>
      </c>
      <c r="M186" s="8"/>
      <c r="N186" s="8" t="s">
        <v>679</v>
      </c>
      <c r="O186" s="20"/>
      <c r="P186" s="21">
        <v>1</v>
      </c>
      <c r="Q186" s="21">
        <f t="shared" si="63"/>
        <v>0</v>
      </c>
      <c r="R186" s="22"/>
      <c r="S186" s="22"/>
      <c r="T186" s="31"/>
      <c r="U186" s="30"/>
      <c r="V186" s="16"/>
      <c r="W186" s="16"/>
      <c r="X186" s="16"/>
      <c r="Y186" s="27"/>
      <c r="Z186" s="27"/>
      <c r="AA186" s="28"/>
      <c r="AB186" s="28"/>
      <c r="AC186" s="29" t="s">
        <v>323</v>
      </c>
    </row>
    <row r="187" spans="1:29" ht="30.75" customHeight="1" x14ac:dyDescent="0.25">
      <c r="A187" s="122"/>
      <c r="B187" s="90"/>
      <c r="C187" s="94"/>
      <c r="D187" s="140"/>
      <c r="E187" s="90"/>
      <c r="F187" s="90"/>
      <c r="G187" s="90"/>
      <c r="H187" s="90"/>
      <c r="I187" s="141"/>
      <c r="J187" s="90"/>
      <c r="K187" s="139"/>
      <c r="L187" s="8" t="s">
        <v>41</v>
      </c>
      <c r="M187" s="22"/>
      <c r="N187" s="8" t="s">
        <v>679</v>
      </c>
      <c r="O187" s="20"/>
      <c r="P187" s="21">
        <v>1</v>
      </c>
      <c r="Q187" s="21">
        <f>IFERROR(IF((+O187/P187)&gt;100%,100%,(O187/P187)),"")</f>
        <v>0</v>
      </c>
      <c r="R187" s="22"/>
      <c r="S187" s="22"/>
      <c r="T187" s="31"/>
      <c r="U187" s="30"/>
      <c r="V187" s="16"/>
      <c r="W187" s="16"/>
      <c r="X187" s="16"/>
      <c r="Y187" s="27"/>
      <c r="Z187" s="27"/>
      <c r="AA187" s="28"/>
      <c r="AB187" s="28"/>
      <c r="AC187" s="29" t="s">
        <v>323</v>
      </c>
    </row>
    <row r="188" spans="1:29" ht="30.75" customHeight="1" x14ac:dyDescent="0.25">
      <c r="A188" s="123"/>
      <c r="B188" s="90"/>
      <c r="C188" s="94"/>
      <c r="D188" s="140"/>
      <c r="E188" s="90"/>
      <c r="F188" s="90"/>
      <c r="G188" s="90"/>
      <c r="H188" s="90"/>
      <c r="I188" s="141"/>
      <c r="J188" s="90"/>
      <c r="K188" s="139"/>
      <c r="L188" s="35" t="s">
        <v>29</v>
      </c>
      <c r="M188" s="21"/>
      <c r="N188" s="21"/>
      <c r="O188" s="21"/>
      <c r="P188" s="21">
        <v>1</v>
      </c>
      <c r="Q188" s="21">
        <f>IFERROR(IF((+O188/P188)&gt;100%,100%,(O188/P188)),"")</f>
        <v>0</v>
      </c>
      <c r="R188" s="22"/>
      <c r="S188" s="24"/>
      <c r="T188" s="31"/>
      <c r="U188" s="16"/>
      <c r="V188" s="16"/>
      <c r="W188" s="16"/>
      <c r="X188" s="16"/>
      <c r="Y188" s="27"/>
      <c r="Z188" s="27"/>
      <c r="AA188" s="28"/>
      <c r="AB188" s="28"/>
      <c r="AC188" s="29" t="s">
        <v>323</v>
      </c>
    </row>
    <row r="189" spans="1:29" ht="30.75" customHeight="1" x14ac:dyDescent="0.25">
      <c r="A189" s="33" t="s">
        <v>2</v>
      </c>
      <c r="B189" s="33" t="s">
        <v>83</v>
      </c>
      <c r="C189" s="33" t="s">
        <v>3</v>
      </c>
      <c r="D189" s="33" t="s">
        <v>4</v>
      </c>
      <c r="E189" s="33" t="s">
        <v>5</v>
      </c>
      <c r="F189" s="33" t="s">
        <v>6</v>
      </c>
      <c r="G189" s="33" t="s">
        <v>7</v>
      </c>
      <c r="H189" s="33" t="s">
        <v>8</v>
      </c>
      <c r="I189" s="33" t="s">
        <v>9</v>
      </c>
      <c r="J189" s="33" t="s">
        <v>10</v>
      </c>
      <c r="K189" s="33" t="s">
        <v>85</v>
      </c>
      <c r="L189" s="33" t="s">
        <v>11</v>
      </c>
      <c r="M189" s="33" t="s">
        <v>12</v>
      </c>
      <c r="N189" s="33" t="s">
        <v>13</v>
      </c>
      <c r="O189" s="33" t="s">
        <v>14</v>
      </c>
      <c r="P189" s="33" t="s">
        <v>15</v>
      </c>
      <c r="Q189" s="33" t="s">
        <v>16</v>
      </c>
      <c r="R189" s="33" t="s">
        <v>79</v>
      </c>
      <c r="S189" s="34" t="s">
        <v>18</v>
      </c>
      <c r="T189" s="34" t="s">
        <v>19</v>
      </c>
      <c r="U189" s="32" t="s">
        <v>80</v>
      </c>
      <c r="V189" s="32" t="s">
        <v>20</v>
      </c>
      <c r="W189" s="32" t="s">
        <v>84</v>
      </c>
      <c r="X189" s="32" t="s">
        <v>21</v>
      </c>
      <c r="Y189" s="32" t="s">
        <v>81</v>
      </c>
      <c r="Z189" s="32" t="s">
        <v>82</v>
      </c>
      <c r="AA189" s="32" t="s">
        <v>22</v>
      </c>
      <c r="AB189" s="32" t="s">
        <v>23</v>
      </c>
      <c r="AC189" s="32" t="s">
        <v>24</v>
      </c>
    </row>
    <row r="190" spans="1:29" ht="30.75" customHeight="1" x14ac:dyDescent="0.25">
      <c r="A190" s="121">
        <v>3</v>
      </c>
      <c r="B190" s="90" t="s">
        <v>782</v>
      </c>
      <c r="C190" s="90" t="s">
        <v>305</v>
      </c>
      <c r="D190" s="97" t="s">
        <v>306</v>
      </c>
      <c r="E190" s="90" t="s">
        <v>135</v>
      </c>
      <c r="F190" s="90" t="s">
        <v>89</v>
      </c>
      <c r="G190" s="90" t="s">
        <v>25</v>
      </c>
      <c r="H190" s="90" t="s">
        <v>307</v>
      </c>
      <c r="I190" s="142" t="s">
        <v>308</v>
      </c>
      <c r="J190" s="90" t="s">
        <v>309</v>
      </c>
      <c r="K190" s="139" t="s">
        <v>310</v>
      </c>
      <c r="L190" s="8" t="s">
        <v>38</v>
      </c>
      <c r="M190" s="8"/>
      <c r="N190" s="8" t="s">
        <v>679</v>
      </c>
      <c r="O190" s="20"/>
      <c r="P190" s="21">
        <v>1</v>
      </c>
      <c r="Q190" s="21">
        <f t="shared" ref="Q190:Q192" si="64">IFERROR(IF((+O190/P190)&gt;100%,100%,(O190/P190)),"")</f>
        <v>0</v>
      </c>
      <c r="R190" s="22"/>
      <c r="S190" s="22"/>
      <c r="T190" s="31"/>
      <c r="U190" s="30"/>
      <c r="V190" s="16"/>
      <c r="W190" s="16"/>
      <c r="X190" s="16"/>
      <c r="Y190" s="27"/>
      <c r="Z190" s="16"/>
      <c r="AA190" s="16"/>
      <c r="AB190" s="16"/>
      <c r="AC190" s="29" t="s">
        <v>323</v>
      </c>
    </row>
    <row r="191" spans="1:29" ht="30.75" customHeight="1" x14ac:dyDescent="0.25">
      <c r="A191" s="122"/>
      <c r="B191" s="90"/>
      <c r="C191" s="90"/>
      <c r="D191" s="97"/>
      <c r="E191" s="90"/>
      <c r="F191" s="90"/>
      <c r="G191" s="90"/>
      <c r="H191" s="90"/>
      <c r="I191" s="142"/>
      <c r="J191" s="90"/>
      <c r="K191" s="139"/>
      <c r="L191" s="8" t="s">
        <v>39</v>
      </c>
      <c r="M191" s="8"/>
      <c r="N191" s="8" t="s">
        <v>679</v>
      </c>
      <c r="O191" s="20"/>
      <c r="P191" s="21">
        <v>1</v>
      </c>
      <c r="Q191" s="21">
        <f t="shared" si="64"/>
        <v>0</v>
      </c>
      <c r="R191" s="22"/>
      <c r="S191" s="22"/>
      <c r="T191" s="31"/>
      <c r="U191" s="30"/>
      <c r="V191" s="16"/>
      <c r="W191" s="16"/>
      <c r="X191" s="16"/>
      <c r="Y191" s="27"/>
      <c r="Z191" s="27"/>
      <c r="AA191" s="28"/>
      <c r="AB191" s="28"/>
      <c r="AC191" s="29" t="s">
        <v>323</v>
      </c>
    </row>
    <row r="192" spans="1:29" ht="30.75" customHeight="1" x14ac:dyDescent="0.25">
      <c r="A192" s="122"/>
      <c r="B192" s="90"/>
      <c r="C192" s="90"/>
      <c r="D192" s="97"/>
      <c r="E192" s="90"/>
      <c r="F192" s="90"/>
      <c r="G192" s="90"/>
      <c r="H192" s="90"/>
      <c r="I192" s="142"/>
      <c r="J192" s="90"/>
      <c r="K192" s="139"/>
      <c r="L192" s="8" t="s">
        <v>40</v>
      </c>
      <c r="M192" s="8"/>
      <c r="N192" s="8" t="s">
        <v>679</v>
      </c>
      <c r="O192" s="20"/>
      <c r="P192" s="21">
        <v>1</v>
      </c>
      <c r="Q192" s="21">
        <f t="shared" si="64"/>
        <v>0</v>
      </c>
      <c r="R192" s="22"/>
      <c r="S192" s="22"/>
      <c r="T192" s="31"/>
      <c r="U192" s="30"/>
      <c r="V192" s="16"/>
      <c r="W192" s="16"/>
      <c r="X192" s="16"/>
      <c r="Y192" s="27"/>
      <c r="Z192" s="27"/>
      <c r="AA192" s="28"/>
      <c r="AB192" s="28"/>
      <c r="AC192" s="29" t="s">
        <v>323</v>
      </c>
    </row>
    <row r="193" spans="1:29" ht="30.75" customHeight="1" x14ac:dyDescent="0.25">
      <c r="A193" s="122"/>
      <c r="B193" s="90"/>
      <c r="C193" s="90"/>
      <c r="D193" s="97"/>
      <c r="E193" s="90"/>
      <c r="F193" s="90"/>
      <c r="G193" s="90"/>
      <c r="H193" s="90"/>
      <c r="I193" s="142"/>
      <c r="J193" s="90"/>
      <c r="K193" s="139"/>
      <c r="L193" s="8" t="s">
        <v>41</v>
      </c>
      <c r="M193" s="22"/>
      <c r="N193" s="8" t="s">
        <v>679</v>
      </c>
      <c r="O193" s="20"/>
      <c r="P193" s="21">
        <v>1</v>
      </c>
      <c r="Q193" s="21">
        <f>IFERROR(IF((+O193/P193)&gt;100%,100%,(O193/P193)),"")</f>
        <v>0</v>
      </c>
      <c r="R193" s="22"/>
      <c r="S193" s="22"/>
      <c r="T193" s="31"/>
      <c r="U193" s="30"/>
      <c r="V193" s="16"/>
      <c r="W193" s="16"/>
      <c r="X193" s="16"/>
      <c r="Y193" s="27"/>
      <c r="Z193" s="27"/>
      <c r="AA193" s="28"/>
      <c r="AB193" s="28"/>
      <c r="AC193" s="29" t="s">
        <v>323</v>
      </c>
    </row>
    <row r="194" spans="1:29" ht="30.75" customHeight="1" x14ac:dyDescent="0.25">
      <c r="A194" s="123"/>
      <c r="B194" s="90"/>
      <c r="C194" s="90"/>
      <c r="D194" s="97"/>
      <c r="E194" s="90"/>
      <c r="F194" s="90"/>
      <c r="G194" s="90"/>
      <c r="H194" s="90"/>
      <c r="I194" s="142"/>
      <c r="J194" s="90"/>
      <c r="K194" s="139"/>
      <c r="L194" s="35" t="s">
        <v>29</v>
      </c>
      <c r="M194" s="21"/>
      <c r="N194" s="21"/>
      <c r="O194" s="21"/>
      <c r="P194" s="21">
        <v>1</v>
      </c>
      <c r="Q194" s="21">
        <f>IFERROR(IF((+O194/P194)&gt;100%,100%,(O194/P194)),"")</f>
        <v>0</v>
      </c>
      <c r="R194" s="22"/>
      <c r="S194" s="24"/>
      <c r="T194" s="31"/>
      <c r="U194" s="16"/>
      <c r="V194" s="16"/>
      <c r="W194" s="16"/>
      <c r="X194" s="16"/>
      <c r="Y194" s="27"/>
      <c r="Z194" s="27"/>
      <c r="AA194" s="28"/>
      <c r="AB194" s="28"/>
      <c r="AC194" s="29" t="s">
        <v>323</v>
      </c>
    </row>
    <row r="195" spans="1:29" ht="30.75" customHeight="1" x14ac:dyDescent="0.25">
      <c r="A195" s="33" t="s">
        <v>2</v>
      </c>
      <c r="B195" s="33" t="s">
        <v>83</v>
      </c>
      <c r="C195" s="33" t="s">
        <v>3</v>
      </c>
      <c r="D195" s="33" t="s">
        <v>4</v>
      </c>
      <c r="E195" s="33" t="s">
        <v>5</v>
      </c>
      <c r="F195" s="33" t="s">
        <v>6</v>
      </c>
      <c r="G195" s="33" t="s">
        <v>7</v>
      </c>
      <c r="H195" s="33" t="s">
        <v>8</v>
      </c>
      <c r="I195" s="33" t="s">
        <v>9</v>
      </c>
      <c r="J195" s="33" t="s">
        <v>10</v>
      </c>
      <c r="K195" s="33" t="s">
        <v>85</v>
      </c>
      <c r="L195" s="33" t="s">
        <v>11</v>
      </c>
      <c r="M195" s="33" t="s">
        <v>12</v>
      </c>
      <c r="N195" s="33" t="s">
        <v>13</v>
      </c>
      <c r="O195" s="33" t="s">
        <v>14</v>
      </c>
      <c r="P195" s="33" t="s">
        <v>15</v>
      </c>
      <c r="Q195" s="33" t="s">
        <v>16</v>
      </c>
      <c r="R195" s="33" t="s">
        <v>79</v>
      </c>
      <c r="S195" s="34" t="s">
        <v>18</v>
      </c>
      <c r="T195" s="34" t="s">
        <v>19</v>
      </c>
      <c r="U195" s="32" t="s">
        <v>80</v>
      </c>
      <c r="V195" s="32" t="s">
        <v>20</v>
      </c>
      <c r="W195" s="32" t="s">
        <v>84</v>
      </c>
      <c r="X195" s="32" t="s">
        <v>21</v>
      </c>
      <c r="Y195" s="32" t="s">
        <v>81</v>
      </c>
      <c r="Z195" s="32" t="s">
        <v>82</v>
      </c>
      <c r="AA195" s="32" t="s">
        <v>22</v>
      </c>
      <c r="AB195" s="32" t="s">
        <v>23</v>
      </c>
      <c r="AC195" s="32" t="s">
        <v>24</v>
      </c>
    </row>
    <row r="196" spans="1:29" ht="30.75" customHeight="1" x14ac:dyDescent="0.25">
      <c r="A196" s="121">
        <v>4</v>
      </c>
      <c r="B196" s="90" t="s">
        <v>782</v>
      </c>
      <c r="C196" s="90" t="s">
        <v>311</v>
      </c>
      <c r="D196" s="97" t="s">
        <v>312</v>
      </c>
      <c r="E196" s="90" t="s">
        <v>162</v>
      </c>
      <c r="F196" s="90" t="s">
        <v>89</v>
      </c>
      <c r="G196" s="90" t="s">
        <v>25</v>
      </c>
      <c r="H196" s="90" t="s">
        <v>313</v>
      </c>
      <c r="I196" s="97" t="s">
        <v>314</v>
      </c>
      <c r="J196" s="90" t="s">
        <v>315</v>
      </c>
      <c r="K196" s="139" t="s">
        <v>316</v>
      </c>
      <c r="L196" s="8" t="s">
        <v>38</v>
      </c>
      <c r="M196" s="8"/>
      <c r="N196" s="8" t="s">
        <v>679</v>
      </c>
      <c r="O196" s="20"/>
      <c r="P196" s="21">
        <v>1</v>
      </c>
      <c r="Q196" s="21">
        <f t="shared" ref="Q196:Q198" si="65">IFERROR(IF((+O196/P196)&gt;100%,100%,(O196/P196)),"")</f>
        <v>0</v>
      </c>
      <c r="R196" s="22"/>
      <c r="S196" s="22"/>
      <c r="T196" s="31"/>
      <c r="U196" s="30"/>
      <c r="V196" s="16"/>
      <c r="W196" s="16"/>
      <c r="X196" s="16"/>
      <c r="Y196" s="27"/>
      <c r="Z196" s="16"/>
      <c r="AA196" s="16"/>
      <c r="AB196" s="16"/>
      <c r="AC196" s="29" t="s">
        <v>323</v>
      </c>
    </row>
    <row r="197" spans="1:29" ht="30.75" customHeight="1" x14ac:dyDescent="0.25">
      <c r="A197" s="122"/>
      <c r="B197" s="90"/>
      <c r="C197" s="90"/>
      <c r="D197" s="97"/>
      <c r="E197" s="90"/>
      <c r="F197" s="90"/>
      <c r="G197" s="90"/>
      <c r="H197" s="90"/>
      <c r="I197" s="97"/>
      <c r="J197" s="90"/>
      <c r="K197" s="139"/>
      <c r="L197" s="8" t="s">
        <v>39</v>
      </c>
      <c r="M197" s="8"/>
      <c r="N197" s="8" t="s">
        <v>679</v>
      </c>
      <c r="O197" s="20"/>
      <c r="P197" s="21">
        <v>1</v>
      </c>
      <c r="Q197" s="21">
        <f t="shared" si="65"/>
        <v>0</v>
      </c>
      <c r="R197" s="22"/>
      <c r="S197" s="22"/>
      <c r="T197" s="31"/>
      <c r="U197" s="30"/>
      <c r="V197" s="16"/>
      <c r="W197" s="16"/>
      <c r="X197" s="16"/>
      <c r="Y197" s="27"/>
      <c r="Z197" s="27"/>
      <c r="AA197" s="28"/>
      <c r="AB197" s="28"/>
      <c r="AC197" s="29" t="s">
        <v>323</v>
      </c>
    </row>
    <row r="198" spans="1:29" ht="30.75" customHeight="1" x14ac:dyDescent="0.25">
      <c r="A198" s="122"/>
      <c r="B198" s="90"/>
      <c r="C198" s="90"/>
      <c r="D198" s="97"/>
      <c r="E198" s="90"/>
      <c r="F198" s="90"/>
      <c r="G198" s="90"/>
      <c r="H198" s="90"/>
      <c r="I198" s="97"/>
      <c r="J198" s="90"/>
      <c r="K198" s="139"/>
      <c r="L198" s="8" t="s">
        <v>40</v>
      </c>
      <c r="M198" s="8"/>
      <c r="N198" s="8" t="s">
        <v>679</v>
      </c>
      <c r="O198" s="20"/>
      <c r="P198" s="21">
        <v>1</v>
      </c>
      <c r="Q198" s="21">
        <f t="shared" si="65"/>
        <v>0</v>
      </c>
      <c r="R198" s="22"/>
      <c r="S198" s="22"/>
      <c r="T198" s="31"/>
      <c r="U198" s="30"/>
      <c r="V198" s="16"/>
      <c r="W198" s="16"/>
      <c r="X198" s="16"/>
      <c r="Y198" s="27"/>
      <c r="Z198" s="27"/>
      <c r="AA198" s="28"/>
      <c r="AB198" s="28"/>
      <c r="AC198" s="29" t="s">
        <v>323</v>
      </c>
    </row>
    <row r="199" spans="1:29" ht="30.75" customHeight="1" x14ac:dyDescent="0.25">
      <c r="A199" s="122"/>
      <c r="B199" s="90"/>
      <c r="C199" s="90"/>
      <c r="D199" s="97"/>
      <c r="E199" s="90"/>
      <c r="F199" s="90"/>
      <c r="G199" s="90"/>
      <c r="H199" s="90"/>
      <c r="I199" s="97"/>
      <c r="J199" s="90"/>
      <c r="K199" s="139"/>
      <c r="L199" s="8" t="s">
        <v>41</v>
      </c>
      <c r="M199" s="22"/>
      <c r="N199" s="8" t="s">
        <v>679</v>
      </c>
      <c r="O199" s="20"/>
      <c r="P199" s="21">
        <v>1</v>
      </c>
      <c r="Q199" s="21">
        <f>IFERROR(IF((+O199/P199)&gt;100%,100%,(O199/P199)),"")</f>
        <v>0</v>
      </c>
      <c r="R199" s="22"/>
      <c r="S199" s="22"/>
      <c r="T199" s="31"/>
      <c r="U199" s="30"/>
      <c r="V199" s="16"/>
      <c r="W199" s="16"/>
      <c r="X199" s="16"/>
      <c r="Y199" s="27"/>
      <c r="Z199" s="27"/>
      <c r="AA199" s="28"/>
      <c r="AB199" s="28"/>
      <c r="AC199" s="29" t="s">
        <v>323</v>
      </c>
    </row>
    <row r="200" spans="1:29" ht="30.75" customHeight="1" x14ac:dyDescent="0.25">
      <c r="A200" s="123"/>
      <c r="B200" s="90"/>
      <c r="C200" s="90"/>
      <c r="D200" s="97"/>
      <c r="E200" s="90"/>
      <c r="F200" s="90"/>
      <c r="G200" s="90"/>
      <c r="H200" s="90"/>
      <c r="I200" s="97"/>
      <c r="J200" s="90"/>
      <c r="K200" s="139"/>
      <c r="L200" s="35" t="s">
        <v>29</v>
      </c>
      <c r="M200" s="21"/>
      <c r="N200" s="21"/>
      <c r="O200" s="21"/>
      <c r="P200" s="21">
        <v>1</v>
      </c>
      <c r="Q200" s="21">
        <f>IFERROR(IF((+O200/P200)&gt;100%,100%,(O200/P200)),"")</f>
        <v>0</v>
      </c>
      <c r="R200" s="22"/>
      <c r="S200" s="24"/>
      <c r="T200" s="31"/>
      <c r="U200" s="16"/>
      <c r="V200" s="16"/>
      <c r="W200" s="16"/>
      <c r="X200" s="16"/>
      <c r="Y200" s="27"/>
      <c r="Z200" s="27"/>
      <c r="AA200" s="28"/>
      <c r="AB200" s="28"/>
      <c r="AC200" s="29" t="s">
        <v>323</v>
      </c>
    </row>
    <row r="201" spans="1:29" ht="30.75" customHeight="1" x14ac:dyDescent="0.25">
      <c r="A201" s="33" t="s">
        <v>2</v>
      </c>
      <c r="B201" s="33" t="s">
        <v>83</v>
      </c>
      <c r="C201" s="33" t="s">
        <v>3</v>
      </c>
      <c r="D201" s="33" t="s">
        <v>4</v>
      </c>
      <c r="E201" s="33" t="s">
        <v>5</v>
      </c>
      <c r="F201" s="33" t="s">
        <v>6</v>
      </c>
      <c r="G201" s="33" t="s">
        <v>7</v>
      </c>
      <c r="H201" s="33" t="s">
        <v>8</v>
      </c>
      <c r="I201" s="33" t="s">
        <v>9</v>
      </c>
      <c r="J201" s="33" t="s">
        <v>10</v>
      </c>
      <c r="K201" s="33" t="s">
        <v>85</v>
      </c>
      <c r="L201" s="33" t="s">
        <v>11</v>
      </c>
      <c r="M201" s="33" t="s">
        <v>12</v>
      </c>
      <c r="N201" s="33" t="s">
        <v>13</v>
      </c>
      <c r="O201" s="33" t="s">
        <v>14</v>
      </c>
      <c r="P201" s="33" t="s">
        <v>15</v>
      </c>
      <c r="Q201" s="33" t="s">
        <v>16</v>
      </c>
      <c r="R201" s="33" t="s">
        <v>79</v>
      </c>
      <c r="S201" s="34" t="s">
        <v>18</v>
      </c>
      <c r="T201" s="34" t="s">
        <v>19</v>
      </c>
      <c r="U201" s="32" t="s">
        <v>80</v>
      </c>
      <c r="V201" s="32" t="s">
        <v>20</v>
      </c>
      <c r="W201" s="32" t="s">
        <v>84</v>
      </c>
      <c r="X201" s="32" t="s">
        <v>21</v>
      </c>
      <c r="Y201" s="32" t="s">
        <v>81</v>
      </c>
      <c r="Z201" s="32" t="s">
        <v>82</v>
      </c>
      <c r="AA201" s="32" t="s">
        <v>22</v>
      </c>
      <c r="AB201" s="32" t="s">
        <v>23</v>
      </c>
      <c r="AC201" s="32" t="s">
        <v>24</v>
      </c>
    </row>
    <row r="202" spans="1:29" ht="30.75" customHeight="1" x14ac:dyDescent="0.25">
      <c r="A202" s="121">
        <v>5</v>
      </c>
      <c r="B202" s="90" t="s">
        <v>782</v>
      </c>
      <c r="C202" s="90" t="s">
        <v>317</v>
      </c>
      <c r="D202" s="97" t="s">
        <v>318</v>
      </c>
      <c r="E202" s="90" t="s">
        <v>135</v>
      </c>
      <c r="F202" s="90" t="s">
        <v>89</v>
      </c>
      <c r="G202" s="90" t="s">
        <v>25</v>
      </c>
      <c r="H202" s="90" t="s">
        <v>319</v>
      </c>
      <c r="I202" s="97" t="s">
        <v>320</v>
      </c>
      <c r="J202" s="90" t="s">
        <v>321</v>
      </c>
      <c r="K202" s="97" t="s">
        <v>322</v>
      </c>
      <c r="L202" s="8" t="s">
        <v>38</v>
      </c>
      <c r="M202" s="8"/>
      <c r="N202" s="8" t="s">
        <v>679</v>
      </c>
      <c r="O202" s="20"/>
      <c r="P202" s="21">
        <v>1</v>
      </c>
      <c r="Q202" s="21">
        <f t="shared" ref="Q202:Q204" si="66">IFERROR(IF((+O202/P202)&gt;100%,100%,(O202/P202)),"")</f>
        <v>0</v>
      </c>
      <c r="R202" s="22"/>
      <c r="S202" s="22"/>
      <c r="T202" s="31"/>
      <c r="U202" s="30"/>
      <c r="V202" s="16"/>
      <c r="W202" s="16"/>
      <c r="X202" s="16"/>
      <c r="Y202" s="27"/>
      <c r="Z202" s="16"/>
      <c r="AA202" s="16"/>
      <c r="AB202" s="16"/>
      <c r="AC202" s="29" t="s">
        <v>323</v>
      </c>
    </row>
    <row r="203" spans="1:29" ht="30.75" customHeight="1" x14ac:dyDescent="0.25">
      <c r="A203" s="122"/>
      <c r="B203" s="90"/>
      <c r="C203" s="90"/>
      <c r="D203" s="97"/>
      <c r="E203" s="90"/>
      <c r="F203" s="90"/>
      <c r="G203" s="90"/>
      <c r="H203" s="90"/>
      <c r="I203" s="97"/>
      <c r="J203" s="90"/>
      <c r="K203" s="97"/>
      <c r="L203" s="8" t="s">
        <v>39</v>
      </c>
      <c r="M203" s="8"/>
      <c r="N203" s="8" t="s">
        <v>679</v>
      </c>
      <c r="O203" s="20"/>
      <c r="P203" s="21">
        <v>1</v>
      </c>
      <c r="Q203" s="21">
        <f t="shared" si="66"/>
        <v>0</v>
      </c>
      <c r="R203" s="22"/>
      <c r="S203" s="22"/>
      <c r="T203" s="31"/>
      <c r="U203" s="30"/>
      <c r="V203" s="16"/>
      <c r="W203" s="16"/>
      <c r="X203" s="16"/>
      <c r="Y203" s="27"/>
      <c r="Z203" s="27"/>
      <c r="AA203" s="28"/>
      <c r="AB203" s="28"/>
      <c r="AC203" s="29" t="s">
        <v>323</v>
      </c>
    </row>
    <row r="204" spans="1:29" ht="30.75" customHeight="1" x14ac:dyDescent="0.25">
      <c r="A204" s="122"/>
      <c r="B204" s="90"/>
      <c r="C204" s="90"/>
      <c r="D204" s="97"/>
      <c r="E204" s="90"/>
      <c r="F204" s="90"/>
      <c r="G204" s="90"/>
      <c r="H204" s="90"/>
      <c r="I204" s="97"/>
      <c r="J204" s="90"/>
      <c r="K204" s="97"/>
      <c r="L204" s="8" t="s">
        <v>40</v>
      </c>
      <c r="M204" s="8"/>
      <c r="N204" s="8" t="s">
        <v>679</v>
      </c>
      <c r="O204" s="20"/>
      <c r="P204" s="21">
        <v>1</v>
      </c>
      <c r="Q204" s="21">
        <f t="shared" si="66"/>
        <v>0</v>
      </c>
      <c r="R204" s="22"/>
      <c r="S204" s="22"/>
      <c r="T204" s="31"/>
      <c r="U204" s="30"/>
      <c r="V204" s="16"/>
      <c r="W204" s="16"/>
      <c r="X204" s="16"/>
      <c r="Y204" s="27"/>
      <c r="Z204" s="27"/>
      <c r="AA204" s="28"/>
      <c r="AB204" s="28"/>
      <c r="AC204" s="29" t="s">
        <v>323</v>
      </c>
    </row>
    <row r="205" spans="1:29" ht="30.75" customHeight="1" x14ac:dyDescent="0.25">
      <c r="A205" s="122"/>
      <c r="B205" s="90"/>
      <c r="C205" s="90"/>
      <c r="D205" s="97"/>
      <c r="E205" s="90"/>
      <c r="F205" s="90"/>
      <c r="G205" s="90"/>
      <c r="H205" s="90"/>
      <c r="I205" s="97"/>
      <c r="J205" s="90"/>
      <c r="K205" s="97"/>
      <c r="L205" s="8" t="s">
        <v>41</v>
      </c>
      <c r="M205" s="22"/>
      <c r="N205" s="8" t="s">
        <v>679</v>
      </c>
      <c r="O205" s="20"/>
      <c r="P205" s="21">
        <v>1</v>
      </c>
      <c r="Q205" s="21">
        <f>IFERROR(IF((+O205/P205)&gt;100%,100%,(O205/P205)),"")</f>
        <v>0</v>
      </c>
      <c r="R205" s="22"/>
      <c r="S205" s="22"/>
      <c r="T205" s="31"/>
      <c r="U205" s="30"/>
      <c r="V205" s="16"/>
      <c r="W205" s="16"/>
      <c r="X205" s="16"/>
      <c r="Y205" s="27"/>
      <c r="Z205" s="27"/>
      <c r="AA205" s="28"/>
      <c r="AB205" s="28"/>
      <c r="AC205" s="29" t="s">
        <v>323</v>
      </c>
    </row>
    <row r="206" spans="1:29" ht="30.75" customHeight="1" x14ac:dyDescent="0.25">
      <c r="A206" s="123"/>
      <c r="B206" s="90"/>
      <c r="C206" s="90"/>
      <c r="D206" s="97"/>
      <c r="E206" s="90"/>
      <c r="F206" s="90"/>
      <c r="G206" s="90"/>
      <c r="H206" s="90"/>
      <c r="I206" s="97"/>
      <c r="J206" s="90"/>
      <c r="K206" s="97"/>
      <c r="L206" s="35" t="s">
        <v>29</v>
      </c>
      <c r="M206" s="21"/>
      <c r="N206" s="21"/>
      <c r="O206" s="21"/>
      <c r="P206" s="21">
        <v>1</v>
      </c>
      <c r="Q206" s="21">
        <f>IFERROR(IF((+O206/P206)&gt;100%,100%,(O206/P206)),"")</f>
        <v>0</v>
      </c>
      <c r="R206" s="22"/>
      <c r="S206" s="24"/>
      <c r="T206" s="31"/>
      <c r="U206" s="16"/>
      <c r="V206" s="16"/>
      <c r="W206" s="16"/>
      <c r="X206" s="16"/>
      <c r="Y206" s="27"/>
      <c r="Z206" s="27"/>
      <c r="AA206" s="28"/>
      <c r="AB206" s="28"/>
      <c r="AC206" s="29" t="s">
        <v>323</v>
      </c>
    </row>
    <row r="207" spans="1:29" ht="30.75" customHeight="1" x14ac:dyDescent="0.25">
      <c r="A207" s="33" t="s">
        <v>2</v>
      </c>
      <c r="B207" s="33" t="s">
        <v>83</v>
      </c>
      <c r="C207" s="33" t="s">
        <v>3</v>
      </c>
      <c r="D207" s="33" t="s">
        <v>4</v>
      </c>
      <c r="E207" s="33" t="s">
        <v>5</v>
      </c>
      <c r="F207" s="33" t="s">
        <v>6</v>
      </c>
      <c r="G207" s="33" t="s">
        <v>7</v>
      </c>
      <c r="H207" s="33" t="s">
        <v>8</v>
      </c>
      <c r="I207" s="33" t="s">
        <v>9</v>
      </c>
      <c r="J207" s="33" t="s">
        <v>10</v>
      </c>
      <c r="K207" s="33" t="s">
        <v>85</v>
      </c>
      <c r="L207" s="33" t="s">
        <v>11</v>
      </c>
      <c r="M207" s="33" t="s">
        <v>12</v>
      </c>
      <c r="N207" s="33" t="s">
        <v>13</v>
      </c>
      <c r="O207" s="33" t="s">
        <v>14</v>
      </c>
      <c r="P207" s="33" t="s">
        <v>15</v>
      </c>
      <c r="Q207" s="33" t="s">
        <v>16</v>
      </c>
      <c r="R207" s="33" t="s">
        <v>79</v>
      </c>
      <c r="S207" s="34" t="s">
        <v>18</v>
      </c>
      <c r="T207" s="34" t="s">
        <v>19</v>
      </c>
      <c r="U207" s="32" t="s">
        <v>80</v>
      </c>
      <c r="V207" s="32" t="s">
        <v>20</v>
      </c>
      <c r="W207" s="32" t="s">
        <v>84</v>
      </c>
      <c r="X207" s="32" t="s">
        <v>21</v>
      </c>
      <c r="Y207" s="32" t="s">
        <v>81</v>
      </c>
      <c r="Z207" s="32" t="s">
        <v>82</v>
      </c>
      <c r="AA207" s="32" t="s">
        <v>22</v>
      </c>
      <c r="AB207" s="32" t="s">
        <v>23</v>
      </c>
      <c r="AC207" s="32" t="s">
        <v>24</v>
      </c>
    </row>
    <row r="208" spans="1:29" ht="30.75" customHeight="1" x14ac:dyDescent="0.25">
      <c r="A208" s="121">
        <v>1</v>
      </c>
      <c r="B208" s="90" t="s">
        <v>782</v>
      </c>
      <c r="C208" s="90" t="s">
        <v>324</v>
      </c>
      <c r="D208" s="97" t="s">
        <v>325</v>
      </c>
      <c r="E208" s="143" t="s">
        <v>135</v>
      </c>
      <c r="F208" s="97" t="s">
        <v>89</v>
      </c>
      <c r="G208" s="97" t="s">
        <v>25</v>
      </c>
      <c r="H208" s="100" t="s">
        <v>326</v>
      </c>
      <c r="I208" s="97" t="s">
        <v>327</v>
      </c>
      <c r="J208" s="97" t="s">
        <v>325</v>
      </c>
      <c r="K208" s="97" t="s">
        <v>328</v>
      </c>
      <c r="L208" s="8" t="s">
        <v>38</v>
      </c>
      <c r="M208" s="51"/>
      <c r="N208" s="8" t="s">
        <v>679</v>
      </c>
      <c r="O208" s="20">
        <f>IFERROR(IF((+M208/N208)&gt;100%,100%,(M208/N208)),0%)</f>
        <v>0</v>
      </c>
      <c r="P208" s="21">
        <v>0.85</v>
      </c>
      <c r="Q208" s="21">
        <f>IFERROR(IF((+O208/P208)&gt;100%,100%,(O208/P208)),"")</f>
        <v>0</v>
      </c>
      <c r="R208" s="25"/>
      <c r="S208" s="25"/>
      <c r="T208" s="23"/>
      <c r="U208" s="12"/>
      <c r="V208" s="16"/>
      <c r="W208" s="16"/>
      <c r="X208" s="16"/>
      <c r="Y208" s="27"/>
      <c r="Z208" s="27"/>
      <c r="AA208" s="28"/>
      <c r="AB208" s="28"/>
      <c r="AC208" s="182" t="s">
        <v>329</v>
      </c>
    </row>
    <row r="209" spans="1:29" ht="30.75" customHeight="1" x14ac:dyDescent="0.25">
      <c r="A209" s="122"/>
      <c r="B209" s="90"/>
      <c r="C209" s="90"/>
      <c r="D209" s="97"/>
      <c r="E209" s="143"/>
      <c r="F209" s="97"/>
      <c r="G209" s="97"/>
      <c r="H209" s="100"/>
      <c r="I209" s="97"/>
      <c r="J209" s="97"/>
      <c r="K209" s="97"/>
      <c r="L209" s="8" t="s">
        <v>39</v>
      </c>
      <c r="M209" s="51"/>
      <c r="N209" s="8" t="s">
        <v>679</v>
      </c>
      <c r="O209" s="20">
        <f t="shared" ref="O209:O211" si="67">IFERROR(IF((+M209/N209)&gt;100%,100%,(M209/N209)),0%)</f>
        <v>0</v>
      </c>
      <c r="P209" s="21">
        <v>0.85</v>
      </c>
      <c r="Q209" s="21">
        <f t="shared" ref="Q209" si="68">IFERROR(IF((+O209/P209)&gt;100%,100%,(O209/P209)),"")</f>
        <v>0</v>
      </c>
      <c r="R209" s="22"/>
      <c r="S209" s="22"/>
      <c r="T209" s="31"/>
      <c r="U209" s="30"/>
      <c r="V209" s="16"/>
      <c r="W209" s="16"/>
      <c r="X209" s="16"/>
      <c r="Y209" s="27"/>
      <c r="Z209" s="16"/>
      <c r="AA209" s="16"/>
      <c r="AB209" s="16"/>
      <c r="AC209" s="182" t="s">
        <v>329</v>
      </c>
    </row>
    <row r="210" spans="1:29" ht="30.75" customHeight="1" x14ac:dyDescent="0.25">
      <c r="A210" s="122"/>
      <c r="B210" s="90"/>
      <c r="C210" s="90"/>
      <c r="D210" s="97"/>
      <c r="E210" s="143"/>
      <c r="F210" s="97"/>
      <c r="G210" s="97"/>
      <c r="H210" s="100"/>
      <c r="I210" s="97"/>
      <c r="J210" s="97"/>
      <c r="K210" s="97"/>
      <c r="L210" s="8" t="s">
        <v>40</v>
      </c>
      <c r="M210" s="51"/>
      <c r="N210" s="8" t="s">
        <v>679</v>
      </c>
      <c r="O210" s="20">
        <f t="shared" si="67"/>
        <v>0</v>
      </c>
      <c r="P210" s="21">
        <v>0.85</v>
      </c>
      <c r="Q210" s="21">
        <f>IFERROR(IF((+O210/P210)&gt;100%,100%,(O210/P210)),"")</f>
        <v>0</v>
      </c>
      <c r="R210" s="25"/>
      <c r="S210" s="25"/>
      <c r="T210" s="23"/>
      <c r="U210" s="12"/>
      <c r="V210" s="16"/>
      <c r="W210" s="16"/>
      <c r="X210" s="16"/>
      <c r="Y210" s="27"/>
      <c r="Z210" s="27"/>
      <c r="AA210" s="28"/>
      <c r="AB210" s="28"/>
      <c r="AC210" s="182" t="s">
        <v>329</v>
      </c>
    </row>
    <row r="211" spans="1:29" ht="30.75" customHeight="1" x14ac:dyDescent="0.25">
      <c r="A211" s="122"/>
      <c r="B211" s="90"/>
      <c r="C211" s="90"/>
      <c r="D211" s="97"/>
      <c r="E211" s="143"/>
      <c r="F211" s="97"/>
      <c r="G211" s="97"/>
      <c r="H211" s="100"/>
      <c r="I211" s="97"/>
      <c r="J211" s="97"/>
      <c r="K211" s="97"/>
      <c r="L211" s="8" t="s">
        <v>41</v>
      </c>
      <c r="M211" s="51"/>
      <c r="N211" s="8" t="s">
        <v>679</v>
      </c>
      <c r="O211" s="20">
        <f t="shared" si="67"/>
        <v>0</v>
      </c>
      <c r="P211" s="21">
        <v>0.85</v>
      </c>
      <c r="Q211" s="21">
        <f>IFERROR(IF((+O211/P211)&gt;100%,100%,(O211/P211)),"")</f>
        <v>0</v>
      </c>
      <c r="R211" s="25"/>
      <c r="S211" s="25"/>
      <c r="T211" s="23"/>
      <c r="U211" s="12"/>
      <c r="V211" s="16"/>
      <c r="W211" s="16"/>
      <c r="X211" s="16"/>
      <c r="Y211" s="27"/>
      <c r="Z211" s="27"/>
      <c r="AA211" s="28"/>
      <c r="AB211" s="28"/>
      <c r="AC211" s="182" t="s">
        <v>329</v>
      </c>
    </row>
    <row r="212" spans="1:29" ht="30.75" customHeight="1" x14ac:dyDescent="0.25">
      <c r="A212" s="123"/>
      <c r="B212" s="90"/>
      <c r="C212" s="90"/>
      <c r="D212" s="97"/>
      <c r="E212" s="143"/>
      <c r="F212" s="97"/>
      <c r="G212" s="97"/>
      <c r="H212" s="100"/>
      <c r="I212" s="97"/>
      <c r="J212" s="97"/>
      <c r="K212" s="97"/>
      <c r="L212" s="35" t="s">
        <v>29</v>
      </c>
      <c r="M212" s="39"/>
      <c r="N212" s="39"/>
      <c r="O212" s="21">
        <f>IFERROR(IF((+M212/N212)&gt;100%,100%,(M212/N212)),0%)</f>
        <v>0</v>
      </c>
      <c r="P212" s="21">
        <v>0.85</v>
      </c>
      <c r="Q212" s="21">
        <f>IFERROR(IF((+O212/P212)&gt;100%,100%,(O212/P212)),"")</f>
        <v>0</v>
      </c>
      <c r="R212" s="25"/>
      <c r="S212" s="24"/>
      <c r="T212" s="23"/>
      <c r="U212" s="16"/>
      <c r="V212" s="16"/>
      <c r="W212" s="16"/>
      <c r="X212" s="16"/>
      <c r="Y212" s="27"/>
      <c r="Z212" s="27"/>
      <c r="AA212" s="28"/>
      <c r="AB212" s="28"/>
      <c r="AC212" s="182" t="s">
        <v>329</v>
      </c>
    </row>
    <row r="213" spans="1:29" ht="30.75" customHeight="1" x14ac:dyDescent="0.25">
      <c r="A213" s="33" t="s">
        <v>2</v>
      </c>
      <c r="B213" s="33" t="s">
        <v>83</v>
      </c>
      <c r="C213" s="33" t="s">
        <v>3</v>
      </c>
      <c r="D213" s="33" t="s">
        <v>4</v>
      </c>
      <c r="E213" s="33" t="s">
        <v>5</v>
      </c>
      <c r="F213" s="33" t="s">
        <v>6</v>
      </c>
      <c r="G213" s="33" t="s">
        <v>7</v>
      </c>
      <c r="H213" s="33" t="s">
        <v>8</v>
      </c>
      <c r="I213" s="33" t="s">
        <v>9</v>
      </c>
      <c r="J213" s="33" t="s">
        <v>10</v>
      </c>
      <c r="K213" s="33" t="s">
        <v>85</v>
      </c>
      <c r="L213" s="33" t="s">
        <v>11</v>
      </c>
      <c r="M213" s="33" t="s">
        <v>12</v>
      </c>
      <c r="N213" s="33" t="s">
        <v>13</v>
      </c>
      <c r="O213" s="33" t="s">
        <v>14</v>
      </c>
      <c r="P213" s="33" t="s">
        <v>15</v>
      </c>
      <c r="Q213" s="33" t="s">
        <v>16</v>
      </c>
      <c r="R213" s="33" t="s">
        <v>79</v>
      </c>
      <c r="S213" s="34" t="s">
        <v>18</v>
      </c>
      <c r="T213" s="34" t="s">
        <v>19</v>
      </c>
      <c r="U213" s="32" t="s">
        <v>80</v>
      </c>
      <c r="V213" s="32" t="s">
        <v>20</v>
      </c>
      <c r="W213" s="32" t="s">
        <v>84</v>
      </c>
      <c r="X213" s="32" t="s">
        <v>21</v>
      </c>
      <c r="Y213" s="32" t="s">
        <v>81</v>
      </c>
      <c r="Z213" s="32" t="s">
        <v>82</v>
      </c>
      <c r="AA213" s="32" t="s">
        <v>22</v>
      </c>
      <c r="AB213" s="32" t="s">
        <v>23</v>
      </c>
      <c r="AC213" s="32" t="s">
        <v>24</v>
      </c>
    </row>
    <row r="214" spans="1:29" ht="30.75" customHeight="1" x14ac:dyDescent="0.25">
      <c r="A214" s="121">
        <v>2</v>
      </c>
      <c r="B214" s="90" t="s">
        <v>782</v>
      </c>
      <c r="C214" s="99" t="s">
        <v>330</v>
      </c>
      <c r="D214" s="100" t="s">
        <v>331</v>
      </c>
      <c r="E214" s="143" t="s">
        <v>88</v>
      </c>
      <c r="F214" s="97" t="s">
        <v>89</v>
      </c>
      <c r="G214" s="97" t="s">
        <v>25</v>
      </c>
      <c r="H214" s="100" t="s">
        <v>332</v>
      </c>
      <c r="I214" s="132" t="s">
        <v>333</v>
      </c>
      <c r="J214" s="132" t="s">
        <v>334</v>
      </c>
      <c r="K214" s="100" t="s">
        <v>335</v>
      </c>
      <c r="L214" s="8" t="s">
        <v>38</v>
      </c>
      <c r="M214" s="51"/>
      <c r="N214" s="8" t="s">
        <v>679</v>
      </c>
      <c r="O214" s="20">
        <f t="shared" ref="O214:O217" si="69">IFERROR(IF((+M214/N214)&gt;100%,100%,(M214/N214)),0%)</f>
        <v>0</v>
      </c>
      <c r="P214" s="21">
        <v>0.9</v>
      </c>
      <c r="Q214" s="21">
        <f t="shared" ref="Q214:Q217" si="70">IFERROR(IF((+O214/P214)&gt;100%,100%,(O214/P214)),"")</f>
        <v>0</v>
      </c>
      <c r="R214" s="25"/>
      <c r="S214" s="38"/>
      <c r="T214" s="23"/>
      <c r="U214" s="30"/>
      <c r="V214" s="16"/>
      <c r="W214" s="16"/>
      <c r="X214" s="89"/>
      <c r="Y214" s="129"/>
      <c r="Z214" s="129"/>
      <c r="AA214" s="130"/>
      <c r="AB214" s="130"/>
      <c r="AC214" s="182" t="s">
        <v>329</v>
      </c>
    </row>
    <row r="215" spans="1:29" ht="30.75" customHeight="1" x14ac:dyDescent="0.25">
      <c r="A215" s="122"/>
      <c r="B215" s="90"/>
      <c r="C215" s="99"/>
      <c r="D215" s="100"/>
      <c r="E215" s="143"/>
      <c r="F215" s="97"/>
      <c r="G215" s="97"/>
      <c r="H215" s="100"/>
      <c r="I215" s="132"/>
      <c r="J215" s="132"/>
      <c r="K215" s="100"/>
      <c r="L215" s="8" t="s">
        <v>39</v>
      </c>
      <c r="M215" s="51"/>
      <c r="N215" s="8" t="s">
        <v>679</v>
      </c>
      <c r="O215" s="20">
        <f t="shared" si="69"/>
        <v>0</v>
      </c>
      <c r="P215" s="21">
        <v>0.9</v>
      </c>
      <c r="Q215" s="21">
        <f t="shared" si="70"/>
        <v>0</v>
      </c>
      <c r="R215" s="25"/>
      <c r="S215" s="38"/>
      <c r="T215" s="23"/>
      <c r="U215" s="30"/>
      <c r="V215" s="16"/>
      <c r="W215" s="16"/>
      <c r="X215" s="89"/>
      <c r="Y215" s="129"/>
      <c r="Z215" s="129"/>
      <c r="AA215" s="130"/>
      <c r="AB215" s="130"/>
      <c r="AC215" s="182" t="s">
        <v>329</v>
      </c>
    </row>
    <row r="216" spans="1:29" ht="30.75" customHeight="1" x14ac:dyDescent="0.25">
      <c r="A216" s="122"/>
      <c r="B216" s="90"/>
      <c r="C216" s="99"/>
      <c r="D216" s="100"/>
      <c r="E216" s="143"/>
      <c r="F216" s="97"/>
      <c r="G216" s="97"/>
      <c r="H216" s="100"/>
      <c r="I216" s="132"/>
      <c r="J216" s="132"/>
      <c r="K216" s="100"/>
      <c r="L216" s="8" t="s">
        <v>40</v>
      </c>
      <c r="M216" s="51"/>
      <c r="N216" s="8" t="s">
        <v>679</v>
      </c>
      <c r="O216" s="20">
        <f t="shared" si="69"/>
        <v>0</v>
      </c>
      <c r="P216" s="21">
        <v>0.9</v>
      </c>
      <c r="Q216" s="21">
        <f t="shared" si="70"/>
        <v>0</v>
      </c>
      <c r="R216" s="25"/>
      <c r="S216" s="38"/>
      <c r="T216" s="23"/>
      <c r="U216" s="30"/>
      <c r="V216" s="16"/>
      <c r="W216" s="16"/>
      <c r="X216" s="89"/>
      <c r="Y216" s="129"/>
      <c r="Z216" s="129"/>
      <c r="AA216" s="130"/>
      <c r="AB216" s="130"/>
      <c r="AC216" s="182" t="s">
        <v>329</v>
      </c>
    </row>
    <row r="217" spans="1:29" ht="30.75" customHeight="1" x14ac:dyDescent="0.25">
      <c r="A217" s="122"/>
      <c r="B217" s="90"/>
      <c r="C217" s="99"/>
      <c r="D217" s="100"/>
      <c r="E217" s="143"/>
      <c r="F217" s="97"/>
      <c r="G217" s="97"/>
      <c r="H217" s="100"/>
      <c r="I217" s="132"/>
      <c r="J217" s="132"/>
      <c r="K217" s="100"/>
      <c r="L217" s="8" t="s">
        <v>41</v>
      </c>
      <c r="M217" s="51"/>
      <c r="N217" s="8" t="s">
        <v>679</v>
      </c>
      <c r="O217" s="20">
        <f t="shared" si="69"/>
        <v>0</v>
      </c>
      <c r="P217" s="21">
        <v>0.9</v>
      </c>
      <c r="Q217" s="21">
        <f t="shared" si="70"/>
        <v>0</v>
      </c>
      <c r="R217" s="25"/>
      <c r="S217" s="38"/>
      <c r="T217" s="23"/>
      <c r="U217" s="30"/>
      <c r="V217" s="16"/>
      <c r="W217" s="16"/>
      <c r="X217" s="13"/>
      <c r="Y217" s="27"/>
      <c r="Z217" s="27"/>
      <c r="AA217" s="28"/>
      <c r="AB217" s="28"/>
      <c r="AC217" s="182" t="s">
        <v>329</v>
      </c>
    </row>
    <row r="218" spans="1:29" ht="30.75" customHeight="1" x14ac:dyDescent="0.25">
      <c r="A218" s="123"/>
      <c r="B218" s="90"/>
      <c r="C218" s="99"/>
      <c r="D218" s="100"/>
      <c r="E218" s="143"/>
      <c r="F218" s="97"/>
      <c r="G218" s="97"/>
      <c r="H218" s="100"/>
      <c r="I218" s="132"/>
      <c r="J218" s="132"/>
      <c r="K218" s="100"/>
      <c r="L218" s="35" t="s">
        <v>29</v>
      </c>
      <c r="M218" s="39"/>
      <c r="N218" s="39"/>
      <c r="O218" s="21">
        <f>IFERROR(IF((+M218/N218)&gt;100%,100%,(M218/N218)),0%)</f>
        <v>0</v>
      </c>
      <c r="P218" s="21">
        <v>0.9</v>
      </c>
      <c r="Q218" s="21">
        <f>IFERROR(IF((+O218/P218)&gt;100%,100%,(O218/P218)),"")</f>
        <v>0</v>
      </c>
      <c r="R218" s="25"/>
      <c r="S218" s="24"/>
      <c r="T218" s="23"/>
      <c r="U218" s="16"/>
      <c r="V218" s="16"/>
      <c r="W218" s="16"/>
      <c r="X218" s="16"/>
      <c r="Y218" s="27"/>
      <c r="Z218" s="27"/>
      <c r="AA218" s="28"/>
      <c r="AB218" s="28"/>
      <c r="AC218" s="182" t="s">
        <v>329</v>
      </c>
    </row>
    <row r="219" spans="1:29" ht="30.75" customHeight="1" x14ac:dyDescent="0.25">
      <c r="A219" s="33" t="s">
        <v>2</v>
      </c>
      <c r="B219" s="33" t="s">
        <v>83</v>
      </c>
      <c r="C219" s="33" t="s">
        <v>3</v>
      </c>
      <c r="D219" s="33" t="s">
        <v>4</v>
      </c>
      <c r="E219" s="33" t="s">
        <v>5</v>
      </c>
      <c r="F219" s="33" t="s">
        <v>6</v>
      </c>
      <c r="G219" s="33" t="s">
        <v>7</v>
      </c>
      <c r="H219" s="33" t="s">
        <v>8</v>
      </c>
      <c r="I219" s="33" t="s">
        <v>9</v>
      </c>
      <c r="J219" s="33" t="s">
        <v>10</v>
      </c>
      <c r="K219" s="33" t="s">
        <v>85</v>
      </c>
      <c r="L219" s="33" t="s">
        <v>11</v>
      </c>
      <c r="M219" s="33" t="s">
        <v>12</v>
      </c>
      <c r="N219" s="33" t="s">
        <v>13</v>
      </c>
      <c r="O219" s="33" t="s">
        <v>14</v>
      </c>
      <c r="P219" s="33" t="s">
        <v>15</v>
      </c>
      <c r="Q219" s="33" t="s">
        <v>16</v>
      </c>
      <c r="R219" s="33" t="s">
        <v>79</v>
      </c>
      <c r="S219" s="34" t="s">
        <v>18</v>
      </c>
      <c r="T219" s="34" t="s">
        <v>19</v>
      </c>
      <c r="U219" s="32" t="s">
        <v>80</v>
      </c>
      <c r="V219" s="32" t="s">
        <v>20</v>
      </c>
      <c r="W219" s="32" t="s">
        <v>84</v>
      </c>
      <c r="X219" s="32" t="s">
        <v>21</v>
      </c>
      <c r="Y219" s="32" t="s">
        <v>81</v>
      </c>
      <c r="Z219" s="32" t="s">
        <v>82</v>
      </c>
      <c r="AA219" s="32" t="s">
        <v>22</v>
      </c>
      <c r="AB219" s="32" t="s">
        <v>23</v>
      </c>
      <c r="AC219" s="32" t="s">
        <v>24</v>
      </c>
    </row>
    <row r="220" spans="1:29" ht="30.75" customHeight="1" x14ac:dyDescent="0.25">
      <c r="A220" s="121">
        <v>3</v>
      </c>
      <c r="B220" s="90" t="s">
        <v>782</v>
      </c>
      <c r="C220" s="90" t="s">
        <v>336</v>
      </c>
      <c r="D220" s="97" t="s">
        <v>337</v>
      </c>
      <c r="E220" s="143" t="s">
        <v>88</v>
      </c>
      <c r="F220" s="97" t="s">
        <v>89</v>
      </c>
      <c r="G220" s="97" t="s">
        <v>25</v>
      </c>
      <c r="H220" s="97" t="s">
        <v>338</v>
      </c>
      <c r="I220" s="97" t="s">
        <v>339</v>
      </c>
      <c r="J220" s="97" t="s">
        <v>340</v>
      </c>
      <c r="K220" s="97" t="s">
        <v>341</v>
      </c>
      <c r="L220" s="8" t="s">
        <v>38</v>
      </c>
      <c r="M220" s="51"/>
      <c r="N220" s="8" t="s">
        <v>679</v>
      </c>
      <c r="O220" s="20">
        <f t="shared" ref="O220:O223" si="71">IFERROR(IF((+M220/N220)&gt;100%,100%,(M220/N220)),0%)</f>
        <v>0</v>
      </c>
      <c r="P220" s="21">
        <v>1</v>
      </c>
      <c r="Q220" s="21">
        <f>IFERROR(IF((+O220/P220)&gt;100%,100%,(O220/P220)),"")</f>
        <v>0</v>
      </c>
      <c r="R220" s="25"/>
      <c r="S220" s="25"/>
      <c r="T220" s="23"/>
      <c r="U220" s="30"/>
      <c r="V220" s="16"/>
      <c r="W220" s="16"/>
      <c r="X220" s="16"/>
      <c r="Y220" s="27"/>
      <c r="Z220" s="27"/>
      <c r="AA220" s="28"/>
      <c r="AB220" s="28"/>
      <c r="AC220" s="182" t="s">
        <v>329</v>
      </c>
    </row>
    <row r="221" spans="1:29" ht="30.75" customHeight="1" x14ac:dyDescent="0.25">
      <c r="A221" s="122"/>
      <c r="B221" s="90"/>
      <c r="C221" s="90"/>
      <c r="D221" s="97"/>
      <c r="E221" s="143"/>
      <c r="F221" s="97"/>
      <c r="G221" s="97"/>
      <c r="H221" s="97"/>
      <c r="I221" s="97"/>
      <c r="J221" s="97"/>
      <c r="K221" s="97"/>
      <c r="L221" s="8" t="s">
        <v>39</v>
      </c>
      <c r="M221" s="51"/>
      <c r="N221" s="8" t="s">
        <v>679</v>
      </c>
      <c r="O221" s="20">
        <f t="shared" si="71"/>
        <v>0</v>
      </c>
      <c r="P221" s="21">
        <v>1</v>
      </c>
      <c r="Q221" s="21">
        <f t="shared" ref="Q221:Q223" si="72">IFERROR(IF((+O221/P221)&gt;100%,100%,(O221/P221)),"")</f>
        <v>0</v>
      </c>
      <c r="R221" s="25"/>
      <c r="S221" s="25"/>
      <c r="T221" s="23"/>
      <c r="U221" s="30"/>
      <c r="V221" s="16"/>
      <c r="W221" s="16"/>
      <c r="X221" s="16"/>
      <c r="Y221" s="27"/>
      <c r="Z221" s="27"/>
      <c r="AA221" s="28"/>
      <c r="AB221" s="28"/>
      <c r="AC221" s="182" t="s">
        <v>329</v>
      </c>
    </row>
    <row r="222" spans="1:29" ht="30.75" customHeight="1" x14ac:dyDescent="0.25">
      <c r="A222" s="122"/>
      <c r="B222" s="90"/>
      <c r="C222" s="90"/>
      <c r="D222" s="97"/>
      <c r="E222" s="143"/>
      <c r="F222" s="97"/>
      <c r="G222" s="97"/>
      <c r="H222" s="97"/>
      <c r="I222" s="97"/>
      <c r="J222" s="97"/>
      <c r="K222" s="97"/>
      <c r="L222" s="8" t="s">
        <v>40</v>
      </c>
      <c r="M222" s="51"/>
      <c r="N222" s="8" t="s">
        <v>679</v>
      </c>
      <c r="O222" s="20">
        <f t="shared" si="71"/>
        <v>0</v>
      </c>
      <c r="P222" s="21">
        <v>1</v>
      </c>
      <c r="Q222" s="21">
        <f t="shared" si="72"/>
        <v>0</v>
      </c>
      <c r="R222" s="25"/>
      <c r="S222" s="25"/>
      <c r="T222" s="23"/>
      <c r="U222" s="30"/>
      <c r="V222" s="16"/>
      <c r="W222" s="16"/>
      <c r="X222" s="16"/>
      <c r="Y222" s="27"/>
      <c r="Z222" s="27"/>
      <c r="AA222" s="28"/>
      <c r="AB222" s="28"/>
      <c r="AC222" s="182" t="s">
        <v>329</v>
      </c>
    </row>
    <row r="223" spans="1:29" ht="30.75" customHeight="1" x14ac:dyDescent="0.25">
      <c r="A223" s="122"/>
      <c r="B223" s="90"/>
      <c r="C223" s="90"/>
      <c r="D223" s="97"/>
      <c r="E223" s="143"/>
      <c r="F223" s="97"/>
      <c r="G223" s="97"/>
      <c r="H223" s="97"/>
      <c r="I223" s="97"/>
      <c r="J223" s="97"/>
      <c r="K223" s="97"/>
      <c r="L223" s="8" t="s">
        <v>41</v>
      </c>
      <c r="M223" s="51"/>
      <c r="N223" s="8" t="s">
        <v>679</v>
      </c>
      <c r="O223" s="20">
        <f t="shared" si="71"/>
        <v>0</v>
      </c>
      <c r="P223" s="21">
        <v>1</v>
      </c>
      <c r="Q223" s="21">
        <f t="shared" si="72"/>
        <v>0</v>
      </c>
      <c r="R223" s="25"/>
      <c r="S223" s="25"/>
      <c r="T223" s="23"/>
      <c r="U223" s="30"/>
      <c r="V223" s="16"/>
      <c r="W223" s="16"/>
      <c r="X223" s="16"/>
      <c r="Y223" s="27"/>
      <c r="Z223" s="27"/>
      <c r="AA223" s="28"/>
      <c r="AB223" s="28"/>
      <c r="AC223" s="182" t="s">
        <v>329</v>
      </c>
    </row>
    <row r="224" spans="1:29" ht="30.75" customHeight="1" x14ac:dyDescent="0.25">
      <c r="A224" s="123"/>
      <c r="B224" s="90"/>
      <c r="C224" s="90"/>
      <c r="D224" s="97"/>
      <c r="E224" s="143"/>
      <c r="F224" s="97"/>
      <c r="G224" s="97"/>
      <c r="H224" s="97"/>
      <c r="I224" s="97"/>
      <c r="J224" s="97"/>
      <c r="K224" s="97"/>
      <c r="L224" s="35" t="s">
        <v>29</v>
      </c>
      <c r="M224" s="39"/>
      <c r="N224" s="39"/>
      <c r="O224" s="21">
        <f>IFERROR(IF((+M224/N224)&gt;100%,100%,(M224/N224)),0%)</f>
        <v>0</v>
      </c>
      <c r="P224" s="21">
        <v>1</v>
      </c>
      <c r="Q224" s="21">
        <f>IFERROR(IF((+O224/P224)&gt;100%,100%,(O224/P224)),"")</f>
        <v>0</v>
      </c>
      <c r="R224" s="25"/>
      <c r="S224" s="24"/>
      <c r="T224" s="23"/>
      <c r="U224" s="16"/>
      <c r="V224" s="16"/>
      <c r="W224" s="16"/>
      <c r="X224" s="16"/>
      <c r="Y224" s="27"/>
      <c r="Z224" s="27"/>
      <c r="AA224" s="28"/>
      <c r="AB224" s="28"/>
      <c r="AC224" s="182" t="s">
        <v>329</v>
      </c>
    </row>
    <row r="225" spans="1:29" ht="30.75" customHeight="1" x14ac:dyDescent="0.25">
      <c r="A225" s="33" t="s">
        <v>2</v>
      </c>
      <c r="B225" s="33" t="s">
        <v>83</v>
      </c>
      <c r="C225" s="33" t="s">
        <v>3</v>
      </c>
      <c r="D225" s="33" t="s">
        <v>4</v>
      </c>
      <c r="E225" s="33" t="s">
        <v>5</v>
      </c>
      <c r="F225" s="33" t="s">
        <v>6</v>
      </c>
      <c r="G225" s="33" t="s">
        <v>7</v>
      </c>
      <c r="H225" s="33" t="s">
        <v>8</v>
      </c>
      <c r="I225" s="33" t="s">
        <v>9</v>
      </c>
      <c r="J225" s="33" t="s">
        <v>10</v>
      </c>
      <c r="K225" s="33" t="s">
        <v>85</v>
      </c>
      <c r="L225" s="33" t="s">
        <v>11</v>
      </c>
      <c r="M225" s="33" t="s">
        <v>12</v>
      </c>
      <c r="N225" s="33" t="s">
        <v>13</v>
      </c>
      <c r="O225" s="33" t="s">
        <v>14</v>
      </c>
      <c r="P225" s="33" t="s">
        <v>15</v>
      </c>
      <c r="Q225" s="33" t="s">
        <v>16</v>
      </c>
      <c r="R225" s="33" t="s">
        <v>79</v>
      </c>
      <c r="S225" s="34" t="s">
        <v>18</v>
      </c>
      <c r="T225" s="34" t="s">
        <v>19</v>
      </c>
      <c r="U225" s="32" t="s">
        <v>80</v>
      </c>
      <c r="V225" s="32" t="s">
        <v>20</v>
      </c>
      <c r="W225" s="32" t="s">
        <v>84</v>
      </c>
      <c r="X225" s="32" t="s">
        <v>21</v>
      </c>
      <c r="Y225" s="32" t="s">
        <v>81</v>
      </c>
      <c r="Z225" s="32" t="s">
        <v>82</v>
      </c>
      <c r="AA225" s="32" t="s">
        <v>22</v>
      </c>
      <c r="AB225" s="32" t="s">
        <v>23</v>
      </c>
      <c r="AC225" s="32" t="s">
        <v>24</v>
      </c>
    </row>
    <row r="226" spans="1:29" ht="30.75" customHeight="1" x14ac:dyDescent="0.25">
      <c r="A226" s="121">
        <v>4</v>
      </c>
      <c r="B226" s="90" t="s">
        <v>782</v>
      </c>
      <c r="C226" s="93" t="s">
        <v>342</v>
      </c>
      <c r="D226" s="93" t="s">
        <v>343</v>
      </c>
      <c r="E226" s="144" t="s">
        <v>135</v>
      </c>
      <c r="F226" s="115" t="s">
        <v>89</v>
      </c>
      <c r="G226" s="97" t="s">
        <v>25</v>
      </c>
      <c r="H226" s="115" t="s">
        <v>344</v>
      </c>
      <c r="I226" s="115" t="s">
        <v>345</v>
      </c>
      <c r="J226" s="115" t="s">
        <v>346</v>
      </c>
      <c r="K226" s="77" t="s">
        <v>347</v>
      </c>
      <c r="L226" s="8" t="s">
        <v>38</v>
      </c>
      <c r="M226" s="51"/>
      <c r="N226" s="8" t="s">
        <v>679</v>
      </c>
      <c r="O226" s="20">
        <f t="shared" ref="O226:O229" si="73">IFERROR(IF((+M226/N226)&gt;100%,100%,(M226/N226)),0%)</f>
        <v>0</v>
      </c>
      <c r="P226" s="21">
        <v>0.85</v>
      </c>
      <c r="Q226" s="52">
        <f t="shared" ref="Q226:Q229" si="74">IFERROR(IF((+O226/P226)&gt;100%,100%,(O226/P226)),"")</f>
        <v>0</v>
      </c>
      <c r="R226" s="53"/>
      <c r="S226" s="53"/>
      <c r="T226" s="54"/>
      <c r="U226" s="30"/>
      <c r="V226" s="16"/>
      <c r="W226" s="16"/>
      <c r="X226" s="16"/>
      <c r="Y226" s="27"/>
      <c r="Z226" s="27"/>
      <c r="AA226" s="28"/>
      <c r="AB226" s="28"/>
      <c r="AC226" s="182" t="s">
        <v>329</v>
      </c>
    </row>
    <row r="227" spans="1:29" ht="30.75" customHeight="1" x14ac:dyDescent="0.25">
      <c r="A227" s="122"/>
      <c r="B227" s="90"/>
      <c r="C227" s="94"/>
      <c r="D227" s="94"/>
      <c r="E227" s="145"/>
      <c r="F227" s="116"/>
      <c r="G227" s="97"/>
      <c r="H227" s="116"/>
      <c r="I227" s="116"/>
      <c r="J227" s="116"/>
      <c r="K227" s="78"/>
      <c r="L227" s="8" t="s">
        <v>39</v>
      </c>
      <c r="M227" s="51"/>
      <c r="N227" s="8" t="s">
        <v>679</v>
      </c>
      <c r="O227" s="20">
        <f t="shared" si="73"/>
        <v>0</v>
      </c>
      <c r="P227" s="21">
        <v>0.85</v>
      </c>
      <c r="Q227" s="52">
        <f t="shared" si="74"/>
        <v>0</v>
      </c>
      <c r="R227" s="53"/>
      <c r="S227" s="53"/>
      <c r="T227" s="54"/>
      <c r="U227" s="30"/>
      <c r="V227" s="16"/>
      <c r="W227" s="16"/>
      <c r="X227" s="89"/>
      <c r="Y227" s="129"/>
      <c r="Z227" s="129"/>
      <c r="AA227" s="130"/>
      <c r="AB227" s="130"/>
      <c r="AC227" s="182" t="s">
        <v>329</v>
      </c>
    </row>
    <row r="228" spans="1:29" ht="30.75" customHeight="1" x14ac:dyDescent="0.25">
      <c r="A228" s="122"/>
      <c r="B228" s="90"/>
      <c r="C228" s="94"/>
      <c r="D228" s="94"/>
      <c r="E228" s="145"/>
      <c r="F228" s="116"/>
      <c r="G228" s="97"/>
      <c r="H228" s="116"/>
      <c r="I228" s="116"/>
      <c r="J228" s="116"/>
      <c r="K228" s="78"/>
      <c r="L228" s="8" t="s">
        <v>40</v>
      </c>
      <c r="M228" s="51"/>
      <c r="N228" s="8" t="s">
        <v>679</v>
      </c>
      <c r="O228" s="20">
        <f t="shared" si="73"/>
        <v>0</v>
      </c>
      <c r="P228" s="21">
        <v>0.85</v>
      </c>
      <c r="Q228" s="52">
        <f t="shared" si="74"/>
        <v>0</v>
      </c>
      <c r="R228" s="53"/>
      <c r="S228" s="53"/>
      <c r="T228" s="54"/>
      <c r="U228" s="30"/>
      <c r="V228" s="16"/>
      <c r="W228" s="16"/>
      <c r="X228" s="89"/>
      <c r="Y228" s="129"/>
      <c r="Z228" s="129"/>
      <c r="AA228" s="130"/>
      <c r="AB228" s="130"/>
      <c r="AC228" s="182" t="s">
        <v>329</v>
      </c>
    </row>
    <row r="229" spans="1:29" ht="30.75" customHeight="1" x14ac:dyDescent="0.25">
      <c r="A229" s="122"/>
      <c r="B229" s="90"/>
      <c r="C229" s="94"/>
      <c r="D229" s="94"/>
      <c r="E229" s="145"/>
      <c r="F229" s="116"/>
      <c r="G229" s="97"/>
      <c r="H229" s="116"/>
      <c r="I229" s="116"/>
      <c r="J229" s="116"/>
      <c r="K229" s="78"/>
      <c r="L229" s="8" t="s">
        <v>41</v>
      </c>
      <c r="M229" s="51"/>
      <c r="N229" s="8" t="s">
        <v>679</v>
      </c>
      <c r="O229" s="20">
        <f t="shared" si="73"/>
        <v>0</v>
      </c>
      <c r="P229" s="21">
        <v>0.85</v>
      </c>
      <c r="Q229" s="52">
        <f t="shared" si="74"/>
        <v>0</v>
      </c>
      <c r="R229" s="53"/>
      <c r="S229" s="38"/>
      <c r="T229" s="54"/>
      <c r="U229" s="30"/>
      <c r="V229" s="16"/>
      <c r="W229" s="16"/>
      <c r="X229" s="16"/>
      <c r="Y229" s="27"/>
      <c r="Z229" s="27"/>
      <c r="AA229" s="28"/>
      <c r="AB229" s="28"/>
      <c r="AC229" s="182" t="s">
        <v>329</v>
      </c>
    </row>
    <row r="230" spans="1:29" ht="30.75" customHeight="1" x14ac:dyDescent="0.25">
      <c r="A230" s="123"/>
      <c r="B230" s="90"/>
      <c r="C230" s="94"/>
      <c r="D230" s="94"/>
      <c r="E230" s="145"/>
      <c r="F230" s="116"/>
      <c r="G230" s="97"/>
      <c r="H230" s="116"/>
      <c r="I230" s="116"/>
      <c r="J230" s="116"/>
      <c r="K230" s="79"/>
      <c r="L230" s="35" t="s">
        <v>29</v>
      </c>
      <c r="M230" s="39"/>
      <c r="N230" s="39"/>
      <c r="O230" s="21">
        <f>IFERROR(IF((+M230/N230)&gt;100%,100%,(M230/N230)),0%)</f>
        <v>0</v>
      </c>
      <c r="P230" s="21">
        <v>0.85</v>
      </c>
      <c r="Q230" s="21">
        <f>IFERROR(IF((+O230/P230)&gt;100%,100%,(O230/P230)),"")</f>
        <v>0</v>
      </c>
      <c r="R230" s="53"/>
      <c r="S230" s="24"/>
      <c r="T230" s="54"/>
      <c r="U230" s="16"/>
      <c r="V230" s="16"/>
      <c r="W230" s="16"/>
      <c r="X230" s="16"/>
      <c r="Y230" s="27"/>
      <c r="Z230" s="27"/>
      <c r="AA230" s="28"/>
      <c r="AB230" s="28"/>
      <c r="AC230" s="182" t="s">
        <v>329</v>
      </c>
    </row>
    <row r="231" spans="1:29" ht="30.75" customHeight="1" x14ac:dyDescent="0.25">
      <c r="A231" s="33" t="s">
        <v>2</v>
      </c>
      <c r="B231" s="33" t="s">
        <v>83</v>
      </c>
      <c r="C231" s="33" t="s">
        <v>3</v>
      </c>
      <c r="D231" s="33" t="s">
        <v>4</v>
      </c>
      <c r="E231" s="33" t="s">
        <v>5</v>
      </c>
      <c r="F231" s="33" t="s">
        <v>6</v>
      </c>
      <c r="G231" s="33" t="s">
        <v>7</v>
      </c>
      <c r="H231" s="33" t="s">
        <v>8</v>
      </c>
      <c r="I231" s="33" t="s">
        <v>9</v>
      </c>
      <c r="J231" s="33" t="s">
        <v>10</v>
      </c>
      <c r="K231" s="33" t="s">
        <v>85</v>
      </c>
      <c r="L231" s="33" t="s">
        <v>11</v>
      </c>
      <c r="M231" s="33" t="s">
        <v>12</v>
      </c>
      <c r="N231" s="33" t="s">
        <v>13</v>
      </c>
      <c r="O231" s="33" t="s">
        <v>14</v>
      </c>
      <c r="P231" s="33" t="s">
        <v>15</v>
      </c>
      <c r="Q231" s="33" t="s">
        <v>16</v>
      </c>
      <c r="R231" s="33" t="s">
        <v>79</v>
      </c>
      <c r="S231" s="34" t="s">
        <v>18</v>
      </c>
      <c r="T231" s="34" t="s">
        <v>19</v>
      </c>
      <c r="U231" s="32" t="s">
        <v>80</v>
      </c>
      <c r="V231" s="32" t="s">
        <v>20</v>
      </c>
      <c r="W231" s="32" t="s">
        <v>84</v>
      </c>
      <c r="X231" s="32" t="s">
        <v>21</v>
      </c>
      <c r="Y231" s="32" t="s">
        <v>81</v>
      </c>
      <c r="Z231" s="32" t="s">
        <v>82</v>
      </c>
      <c r="AA231" s="32" t="s">
        <v>22</v>
      </c>
      <c r="AB231" s="32" t="s">
        <v>23</v>
      </c>
      <c r="AC231" s="32" t="s">
        <v>24</v>
      </c>
    </row>
    <row r="232" spans="1:29" ht="30.75" customHeight="1" x14ac:dyDescent="0.25">
      <c r="A232" s="121">
        <v>5</v>
      </c>
      <c r="B232" s="90" t="s">
        <v>782</v>
      </c>
      <c r="C232" s="90" t="s">
        <v>348</v>
      </c>
      <c r="D232" s="97" t="s">
        <v>349</v>
      </c>
      <c r="E232" s="143" t="s">
        <v>88</v>
      </c>
      <c r="F232" s="97" t="s">
        <v>30</v>
      </c>
      <c r="G232" s="97" t="s">
        <v>25</v>
      </c>
      <c r="H232" s="97" t="s">
        <v>332</v>
      </c>
      <c r="I232" s="97" t="s">
        <v>350</v>
      </c>
      <c r="J232" s="97" t="s">
        <v>351</v>
      </c>
      <c r="K232" s="97" t="s">
        <v>352</v>
      </c>
      <c r="L232" s="8" t="s">
        <v>201</v>
      </c>
      <c r="M232" s="51"/>
      <c r="N232" s="8" t="s">
        <v>679</v>
      </c>
      <c r="O232" s="20">
        <f t="shared" ref="O232:O233" si="75">IFERROR(IF((+M232/N232)&gt;100%,100%,(M232/N232)),0%)</f>
        <v>0</v>
      </c>
      <c r="P232" s="21">
        <v>1</v>
      </c>
      <c r="Q232" s="21">
        <f t="shared" ref="Q232:Q233" si="76">IFERROR(IF((+O232/P232)&gt;100%,100%,(O232/P232)),"")</f>
        <v>0</v>
      </c>
      <c r="R232" s="22"/>
      <c r="S232" s="22"/>
      <c r="T232" s="31"/>
      <c r="U232" s="30"/>
      <c r="V232" s="16"/>
      <c r="W232" s="16"/>
      <c r="X232" s="16"/>
      <c r="Y232" s="27"/>
      <c r="Z232" s="16"/>
      <c r="AA232" s="16"/>
      <c r="AB232" s="16"/>
      <c r="AC232" s="182" t="s">
        <v>329</v>
      </c>
    </row>
    <row r="233" spans="1:29" ht="30.75" customHeight="1" x14ac:dyDescent="0.25">
      <c r="A233" s="122"/>
      <c r="B233" s="90"/>
      <c r="C233" s="90"/>
      <c r="D233" s="97"/>
      <c r="E233" s="143"/>
      <c r="F233" s="97"/>
      <c r="G233" s="97"/>
      <c r="H233" s="97"/>
      <c r="I233" s="97"/>
      <c r="J233" s="97"/>
      <c r="K233" s="97"/>
      <c r="L233" s="8" t="s">
        <v>202</v>
      </c>
      <c r="M233" s="51"/>
      <c r="N233" s="8" t="s">
        <v>679</v>
      </c>
      <c r="O233" s="20">
        <f t="shared" si="75"/>
        <v>0</v>
      </c>
      <c r="P233" s="21">
        <v>1</v>
      </c>
      <c r="Q233" s="21">
        <f t="shared" si="76"/>
        <v>0</v>
      </c>
      <c r="R233" s="22"/>
      <c r="S233" s="22"/>
      <c r="T233" s="31"/>
      <c r="U233" s="30"/>
      <c r="V233" s="16"/>
      <c r="W233" s="16"/>
      <c r="X233" s="16"/>
      <c r="Y233" s="27"/>
      <c r="Z233" s="27"/>
      <c r="AA233" s="28"/>
      <c r="AB233" s="28"/>
      <c r="AC233" s="182" t="s">
        <v>329</v>
      </c>
    </row>
    <row r="234" spans="1:29" ht="30.75" customHeight="1" x14ac:dyDescent="0.25">
      <c r="A234" s="123"/>
      <c r="B234" s="90"/>
      <c r="C234" s="90"/>
      <c r="D234" s="97"/>
      <c r="E234" s="143"/>
      <c r="F234" s="97"/>
      <c r="G234" s="97"/>
      <c r="H234" s="97"/>
      <c r="I234" s="97"/>
      <c r="J234" s="97"/>
      <c r="K234" s="97"/>
      <c r="L234" s="35" t="s">
        <v>29</v>
      </c>
      <c r="M234" s="39"/>
      <c r="N234" s="39"/>
      <c r="O234" s="21">
        <f>IFERROR(IF((+M234/N234)&gt;100%,100%,(M234/N234)),0%)</f>
        <v>0</v>
      </c>
      <c r="P234" s="21">
        <v>1</v>
      </c>
      <c r="Q234" s="21">
        <f>IFERROR(IF((+O234/P234)&gt;100%,100%,(O234/P234)),"")</f>
        <v>0</v>
      </c>
      <c r="R234" s="22"/>
      <c r="S234" s="24"/>
      <c r="T234" s="31"/>
      <c r="U234" s="16"/>
      <c r="V234" s="16"/>
      <c r="W234" s="16"/>
      <c r="X234" s="16"/>
      <c r="Y234" s="27"/>
      <c r="Z234" s="27"/>
      <c r="AA234" s="28"/>
      <c r="AB234" s="28"/>
      <c r="AC234" s="182" t="s">
        <v>329</v>
      </c>
    </row>
    <row r="235" spans="1:29" ht="30.75" customHeight="1" x14ac:dyDescent="0.25">
      <c r="A235" s="33" t="s">
        <v>2</v>
      </c>
      <c r="B235" s="33" t="s">
        <v>83</v>
      </c>
      <c r="C235" s="33" t="s">
        <v>3</v>
      </c>
      <c r="D235" s="33" t="s">
        <v>4</v>
      </c>
      <c r="E235" s="33" t="s">
        <v>5</v>
      </c>
      <c r="F235" s="33" t="s">
        <v>6</v>
      </c>
      <c r="G235" s="33" t="s">
        <v>7</v>
      </c>
      <c r="H235" s="33" t="s">
        <v>8</v>
      </c>
      <c r="I235" s="33" t="s">
        <v>9</v>
      </c>
      <c r="J235" s="33" t="s">
        <v>10</v>
      </c>
      <c r="K235" s="33" t="s">
        <v>85</v>
      </c>
      <c r="L235" s="33" t="s">
        <v>11</v>
      </c>
      <c r="M235" s="33" t="s">
        <v>12</v>
      </c>
      <c r="N235" s="33" t="s">
        <v>13</v>
      </c>
      <c r="O235" s="33" t="s">
        <v>14</v>
      </c>
      <c r="P235" s="33" t="s">
        <v>15</v>
      </c>
      <c r="Q235" s="33" t="s">
        <v>16</v>
      </c>
      <c r="R235" s="33" t="s">
        <v>79</v>
      </c>
      <c r="S235" s="34" t="s">
        <v>18</v>
      </c>
      <c r="T235" s="34" t="s">
        <v>19</v>
      </c>
      <c r="U235" s="32" t="s">
        <v>80</v>
      </c>
      <c r="V235" s="32" t="s">
        <v>20</v>
      </c>
      <c r="W235" s="32" t="s">
        <v>84</v>
      </c>
      <c r="X235" s="32" t="s">
        <v>21</v>
      </c>
      <c r="Y235" s="32" t="s">
        <v>81</v>
      </c>
      <c r="Z235" s="32" t="s">
        <v>82</v>
      </c>
      <c r="AA235" s="32" t="s">
        <v>22</v>
      </c>
      <c r="AB235" s="32" t="s">
        <v>23</v>
      </c>
      <c r="AC235" s="32" t="s">
        <v>24</v>
      </c>
    </row>
    <row r="236" spans="1:29" ht="30.75" customHeight="1" x14ac:dyDescent="0.25">
      <c r="A236" s="121">
        <v>6</v>
      </c>
      <c r="B236" s="90" t="s">
        <v>782</v>
      </c>
      <c r="C236" s="90" t="s">
        <v>353</v>
      </c>
      <c r="D236" s="97" t="s">
        <v>354</v>
      </c>
      <c r="E236" s="143" t="s">
        <v>88</v>
      </c>
      <c r="F236" s="97" t="s">
        <v>89</v>
      </c>
      <c r="G236" s="97" t="s">
        <v>25</v>
      </c>
      <c r="H236" s="97" t="s">
        <v>355</v>
      </c>
      <c r="I236" s="97" t="s">
        <v>356</v>
      </c>
      <c r="J236" s="97" t="s">
        <v>357</v>
      </c>
      <c r="K236" s="100" t="s">
        <v>358</v>
      </c>
      <c r="L236" s="8" t="s">
        <v>38</v>
      </c>
      <c r="M236" s="51"/>
      <c r="N236" s="8" t="s">
        <v>679</v>
      </c>
      <c r="O236" s="20">
        <f t="shared" ref="O236:O239" si="77">IFERROR(IF((+M236/N236)&gt;100%,100%,(M236/N236)),0%)</f>
        <v>0</v>
      </c>
      <c r="P236" s="21">
        <v>1</v>
      </c>
      <c r="Q236" s="21">
        <f t="shared" ref="Q236:Q238" si="78">IFERROR(IF((+O236/P236)&gt;100%,100%,(O236/P236)),"")</f>
        <v>0</v>
      </c>
      <c r="R236" s="22"/>
      <c r="S236" s="22"/>
      <c r="T236" s="31"/>
      <c r="U236" s="30"/>
      <c r="V236" s="16"/>
      <c r="W236" s="16"/>
      <c r="X236" s="16"/>
      <c r="Y236" s="27"/>
      <c r="Z236" s="16"/>
      <c r="AA236" s="16"/>
      <c r="AB236" s="16"/>
      <c r="AC236" s="182" t="s">
        <v>329</v>
      </c>
    </row>
    <row r="237" spans="1:29" ht="30.75" customHeight="1" x14ac:dyDescent="0.25">
      <c r="A237" s="122"/>
      <c r="B237" s="90"/>
      <c r="C237" s="90"/>
      <c r="D237" s="97"/>
      <c r="E237" s="143"/>
      <c r="F237" s="97"/>
      <c r="G237" s="97"/>
      <c r="H237" s="97"/>
      <c r="I237" s="97"/>
      <c r="J237" s="97"/>
      <c r="K237" s="100"/>
      <c r="L237" s="8" t="s">
        <v>39</v>
      </c>
      <c r="M237" s="51"/>
      <c r="N237" s="8" t="s">
        <v>679</v>
      </c>
      <c r="O237" s="20">
        <f t="shared" si="77"/>
        <v>0</v>
      </c>
      <c r="P237" s="21">
        <v>1</v>
      </c>
      <c r="Q237" s="21">
        <f t="shared" si="78"/>
        <v>0</v>
      </c>
      <c r="R237" s="22"/>
      <c r="S237" s="22"/>
      <c r="T237" s="31"/>
      <c r="U237" s="30"/>
      <c r="V237" s="16"/>
      <c r="W237" s="16"/>
      <c r="X237" s="16"/>
      <c r="Y237" s="27"/>
      <c r="Z237" s="27"/>
      <c r="AA237" s="28"/>
      <c r="AB237" s="28"/>
      <c r="AC237" s="182" t="s">
        <v>329</v>
      </c>
    </row>
    <row r="238" spans="1:29" ht="30.75" customHeight="1" x14ac:dyDescent="0.25">
      <c r="A238" s="122"/>
      <c r="B238" s="90"/>
      <c r="C238" s="90"/>
      <c r="D238" s="97"/>
      <c r="E238" s="143"/>
      <c r="F238" s="97"/>
      <c r="G238" s="97"/>
      <c r="H238" s="97"/>
      <c r="I238" s="97"/>
      <c r="J238" s="97"/>
      <c r="K238" s="100"/>
      <c r="L238" s="8" t="s">
        <v>40</v>
      </c>
      <c r="M238" s="51"/>
      <c r="N238" s="8" t="s">
        <v>679</v>
      </c>
      <c r="O238" s="20">
        <f t="shared" si="77"/>
        <v>0</v>
      </c>
      <c r="P238" s="21">
        <v>1</v>
      </c>
      <c r="Q238" s="21">
        <f t="shared" si="78"/>
        <v>0</v>
      </c>
      <c r="R238" s="22"/>
      <c r="S238" s="22"/>
      <c r="T238" s="31"/>
      <c r="U238" s="30"/>
      <c r="V238" s="16"/>
      <c r="W238" s="16"/>
      <c r="X238" s="16"/>
      <c r="Y238" s="27"/>
      <c r="Z238" s="27"/>
      <c r="AA238" s="28"/>
      <c r="AB238" s="28"/>
      <c r="AC238" s="182" t="s">
        <v>329</v>
      </c>
    </row>
    <row r="239" spans="1:29" ht="30.75" customHeight="1" x14ac:dyDescent="0.25">
      <c r="A239" s="122"/>
      <c r="B239" s="90"/>
      <c r="C239" s="90"/>
      <c r="D239" s="97"/>
      <c r="E239" s="143"/>
      <c r="F239" s="97"/>
      <c r="G239" s="97"/>
      <c r="H239" s="97"/>
      <c r="I239" s="97"/>
      <c r="J239" s="97"/>
      <c r="K239" s="100"/>
      <c r="L239" s="8" t="s">
        <v>41</v>
      </c>
      <c r="M239" s="51"/>
      <c r="N239" s="8" t="s">
        <v>679</v>
      </c>
      <c r="O239" s="20">
        <f t="shared" si="77"/>
        <v>0</v>
      </c>
      <c r="P239" s="21">
        <v>1</v>
      </c>
      <c r="Q239" s="21">
        <f>IFERROR(IF((+O239/P239)&gt;100%,100%,(O239/P239)),"")</f>
        <v>0</v>
      </c>
      <c r="R239" s="22"/>
      <c r="S239" s="22"/>
      <c r="T239" s="31"/>
      <c r="U239" s="30"/>
      <c r="V239" s="16"/>
      <c r="W239" s="16"/>
      <c r="X239" s="16"/>
      <c r="Y239" s="27"/>
      <c r="Z239" s="27"/>
      <c r="AA239" s="28"/>
      <c r="AB239" s="28"/>
      <c r="AC239" s="182" t="s">
        <v>329</v>
      </c>
    </row>
    <row r="240" spans="1:29" ht="30.75" customHeight="1" x14ac:dyDescent="0.25">
      <c r="A240" s="123"/>
      <c r="B240" s="90"/>
      <c r="C240" s="90"/>
      <c r="D240" s="97"/>
      <c r="E240" s="143"/>
      <c r="F240" s="97"/>
      <c r="G240" s="97"/>
      <c r="H240" s="97"/>
      <c r="I240" s="97"/>
      <c r="J240" s="97"/>
      <c r="K240" s="100"/>
      <c r="L240" s="35" t="s">
        <v>29</v>
      </c>
      <c r="M240" s="39"/>
      <c r="N240" s="39"/>
      <c r="O240" s="21">
        <f>IFERROR(IF((+M240/N240)&gt;100%,100%,(M240/N240)),0%)</f>
        <v>0</v>
      </c>
      <c r="P240" s="21">
        <v>1</v>
      </c>
      <c r="Q240" s="21">
        <f>IFERROR(IF((+O240/P240)&gt;100%,100%,(O240/P240)),"")</f>
        <v>0</v>
      </c>
      <c r="R240" s="22"/>
      <c r="S240" s="24"/>
      <c r="T240" s="31"/>
      <c r="U240" s="16"/>
      <c r="V240" s="16"/>
      <c r="W240" s="16"/>
      <c r="X240" s="16"/>
      <c r="Y240" s="27"/>
      <c r="Z240" s="27"/>
      <c r="AA240" s="28"/>
      <c r="AB240" s="28"/>
      <c r="AC240" s="182" t="s">
        <v>329</v>
      </c>
    </row>
    <row r="241" spans="1:29" ht="30.75" customHeight="1" x14ac:dyDescent="0.25">
      <c r="A241" s="33" t="s">
        <v>2</v>
      </c>
      <c r="B241" s="33" t="s">
        <v>83</v>
      </c>
      <c r="C241" s="33" t="s">
        <v>3</v>
      </c>
      <c r="D241" s="33" t="s">
        <v>4</v>
      </c>
      <c r="E241" s="33" t="s">
        <v>5</v>
      </c>
      <c r="F241" s="33" t="s">
        <v>6</v>
      </c>
      <c r="G241" s="33" t="s">
        <v>7</v>
      </c>
      <c r="H241" s="33" t="s">
        <v>8</v>
      </c>
      <c r="I241" s="33" t="s">
        <v>9</v>
      </c>
      <c r="J241" s="33" t="s">
        <v>10</v>
      </c>
      <c r="K241" s="33" t="s">
        <v>85</v>
      </c>
      <c r="L241" s="33" t="s">
        <v>11</v>
      </c>
      <c r="M241" s="33" t="s">
        <v>12</v>
      </c>
      <c r="N241" s="33" t="s">
        <v>13</v>
      </c>
      <c r="O241" s="33" t="s">
        <v>14</v>
      </c>
      <c r="P241" s="33" t="s">
        <v>15</v>
      </c>
      <c r="Q241" s="33" t="s">
        <v>16</v>
      </c>
      <c r="R241" s="33" t="s">
        <v>79</v>
      </c>
      <c r="S241" s="34" t="s">
        <v>18</v>
      </c>
      <c r="T241" s="34" t="s">
        <v>19</v>
      </c>
      <c r="U241" s="32" t="s">
        <v>80</v>
      </c>
      <c r="V241" s="32" t="s">
        <v>20</v>
      </c>
      <c r="W241" s="32" t="s">
        <v>84</v>
      </c>
      <c r="X241" s="32" t="s">
        <v>21</v>
      </c>
      <c r="Y241" s="32" t="s">
        <v>81</v>
      </c>
      <c r="Z241" s="32" t="s">
        <v>82</v>
      </c>
      <c r="AA241" s="32" t="s">
        <v>22</v>
      </c>
      <c r="AB241" s="32" t="s">
        <v>23</v>
      </c>
      <c r="AC241" s="32" t="s">
        <v>24</v>
      </c>
    </row>
    <row r="242" spans="1:29" ht="30.75" customHeight="1" x14ac:dyDescent="0.25">
      <c r="A242" s="121">
        <v>7</v>
      </c>
      <c r="B242" s="90" t="s">
        <v>782</v>
      </c>
      <c r="C242" s="90" t="s">
        <v>359</v>
      </c>
      <c r="D242" s="97" t="s">
        <v>360</v>
      </c>
      <c r="E242" s="143" t="s">
        <v>88</v>
      </c>
      <c r="F242" s="144" t="s">
        <v>30</v>
      </c>
      <c r="G242" s="97" t="s">
        <v>25</v>
      </c>
      <c r="H242" s="97" t="s">
        <v>361</v>
      </c>
      <c r="I242" s="97" t="s">
        <v>362</v>
      </c>
      <c r="J242" s="77" t="s">
        <v>363</v>
      </c>
      <c r="K242" s="97" t="s">
        <v>364</v>
      </c>
      <c r="L242" s="8" t="s">
        <v>38</v>
      </c>
      <c r="M242" s="51"/>
      <c r="N242" s="8" t="s">
        <v>679</v>
      </c>
      <c r="O242" s="20">
        <f t="shared" ref="O242:O245" si="79">IFERROR(IF((+M242/N242)&gt;100%,100%,(M242/N242)),0%)</f>
        <v>0</v>
      </c>
      <c r="P242" s="21">
        <v>1</v>
      </c>
      <c r="Q242" s="21">
        <f t="shared" ref="Q242:Q245" si="80">IFERROR(IF((+O242/P242)&gt;100%,100%,(O242/P242)),"")</f>
        <v>0</v>
      </c>
      <c r="R242" s="22"/>
      <c r="S242" s="22"/>
      <c r="T242" s="31"/>
      <c r="U242" s="30"/>
      <c r="V242" s="16"/>
      <c r="W242" s="16"/>
      <c r="X242" s="16"/>
      <c r="Y242" s="27"/>
      <c r="Z242" s="16"/>
      <c r="AA242" s="16"/>
      <c r="AB242" s="16"/>
      <c r="AC242" s="182" t="s">
        <v>329</v>
      </c>
    </row>
    <row r="243" spans="1:29" ht="30.75" customHeight="1" x14ac:dyDescent="0.25">
      <c r="A243" s="122"/>
      <c r="B243" s="90"/>
      <c r="C243" s="90"/>
      <c r="D243" s="97"/>
      <c r="E243" s="143"/>
      <c r="F243" s="145"/>
      <c r="G243" s="97"/>
      <c r="H243" s="97"/>
      <c r="I243" s="97"/>
      <c r="J243" s="78"/>
      <c r="K243" s="97"/>
      <c r="L243" s="8" t="s">
        <v>39</v>
      </c>
      <c r="M243" s="51"/>
      <c r="N243" s="8" t="s">
        <v>679</v>
      </c>
      <c r="O243" s="20">
        <f t="shared" si="79"/>
        <v>0</v>
      </c>
      <c r="P243" s="21">
        <v>1</v>
      </c>
      <c r="Q243" s="21">
        <f t="shared" ref="Q243:Q244" si="81">IFERROR(IF((+O243/P243)&gt;100%,100%,(O243/P243)),"")</f>
        <v>0</v>
      </c>
      <c r="R243" s="22"/>
      <c r="S243" s="22"/>
      <c r="T243" s="31"/>
      <c r="U243" s="30"/>
      <c r="V243" s="16"/>
      <c r="W243" s="16"/>
      <c r="X243" s="16"/>
      <c r="Y243" s="27"/>
      <c r="Z243" s="16"/>
      <c r="AA243" s="16"/>
      <c r="AB243" s="16"/>
      <c r="AC243" s="182" t="s">
        <v>329</v>
      </c>
    </row>
    <row r="244" spans="1:29" ht="30.75" customHeight="1" x14ac:dyDescent="0.25">
      <c r="A244" s="122"/>
      <c r="B244" s="90"/>
      <c r="C244" s="90"/>
      <c r="D244" s="97"/>
      <c r="E244" s="143"/>
      <c r="F244" s="145"/>
      <c r="G244" s="97"/>
      <c r="H244" s="97"/>
      <c r="I244" s="97"/>
      <c r="J244" s="78"/>
      <c r="K244" s="97"/>
      <c r="L244" s="8" t="s">
        <v>40</v>
      </c>
      <c r="M244" s="51"/>
      <c r="N244" s="8" t="s">
        <v>679</v>
      </c>
      <c r="O244" s="20">
        <f t="shared" si="79"/>
        <v>0</v>
      </c>
      <c r="P244" s="21">
        <v>1</v>
      </c>
      <c r="Q244" s="21">
        <f t="shared" si="81"/>
        <v>0</v>
      </c>
      <c r="R244" s="22"/>
      <c r="S244" s="22"/>
      <c r="T244" s="31"/>
      <c r="U244" s="30"/>
      <c r="V244" s="16"/>
      <c r="W244" s="16"/>
      <c r="X244" s="16"/>
      <c r="Y244" s="27"/>
      <c r="Z244" s="16"/>
      <c r="AA244" s="16"/>
      <c r="AB244" s="16"/>
      <c r="AC244" s="182" t="s">
        <v>329</v>
      </c>
    </row>
    <row r="245" spans="1:29" ht="30.75" customHeight="1" x14ac:dyDescent="0.25">
      <c r="A245" s="122"/>
      <c r="B245" s="90"/>
      <c r="C245" s="90"/>
      <c r="D245" s="97"/>
      <c r="E245" s="143"/>
      <c r="F245" s="145"/>
      <c r="G245" s="97"/>
      <c r="H245" s="97"/>
      <c r="I245" s="97"/>
      <c r="J245" s="78"/>
      <c r="K245" s="97"/>
      <c r="L245" s="8" t="s">
        <v>41</v>
      </c>
      <c r="M245" s="51"/>
      <c r="N245" s="8" t="s">
        <v>679</v>
      </c>
      <c r="O245" s="20">
        <f t="shared" si="79"/>
        <v>0</v>
      </c>
      <c r="P245" s="21">
        <v>1</v>
      </c>
      <c r="Q245" s="21">
        <f t="shared" si="80"/>
        <v>0</v>
      </c>
      <c r="R245" s="22"/>
      <c r="S245" s="22"/>
      <c r="T245" s="31"/>
      <c r="U245" s="30"/>
      <c r="V245" s="16"/>
      <c r="W245" s="16"/>
      <c r="X245" s="16"/>
      <c r="Y245" s="27"/>
      <c r="Z245" s="27"/>
      <c r="AA245" s="28"/>
      <c r="AB245" s="28"/>
      <c r="AC245" s="182" t="s">
        <v>329</v>
      </c>
    </row>
    <row r="246" spans="1:29" ht="30.75" customHeight="1" x14ac:dyDescent="0.25">
      <c r="A246" s="123"/>
      <c r="B246" s="90"/>
      <c r="C246" s="90"/>
      <c r="D246" s="97"/>
      <c r="E246" s="143"/>
      <c r="F246" s="146"/>
      <c r="G246" s="97"/>
      <c r="H246" s="97"/>
      <c r="I246" s="97"/>
      <c r="J246" s="79"/>
      <c r="K246" s="97"/>
      <c r="L246" s="35" t="s">
        <v>29</v>
      </c>
      <c r="M246" s="39"/>
      <c r="N246" s="39"/>
      <c r="O246" s="21">
        <f>IFERROR(IF((+M246/N246)&gt;100%,100%,(M246/N246)),0%)</f>
        <v>0</v>
      </c>
      <c r="P246" s="21">
        <v>1</v>
      </c>
      <c r="Q246" s="21">
        <f>IFERROR(IF((+O246/P246)&gt;100%,100%,(O246/P246)),"")</f>
        <v>0</v>
      </c>
      <c r="R246" s="22"/>
      <c r="S246" s="24"/>
      <c r="T246" s="31"/>
      <c r="U246" s="16"/>
      <c r="V246" s="16"/>
      <c r="W246" s="16"/>
      <c r="X246" s="16"/>
      <c r="Y246" s="27"/>
      <c r="Z246" s="27"/>
      <c r="AA246" s="28"/>
      <c r="AB246" s="28"/>
      <c r="AC246" s="182" t="s">
        <v>329</v>
      </c>
    </row>
    <row r="247" spans="1:29" ht="30.75" customHeight="1" x14ac:dyDescent="0.25">
      <c r="A247" s="33" t="s">
        <v>2</v>
      </c>
      <c r="B247" s="33" t="s">
        <v>83</v>
      </c>
      <c r="C247" s="33" t="s">
        <v>3</v>
      </c>
      <c r="D247" s="33" t="s">
        <v>4</v>
      </c>
      <c r="E247" s="33" t="s">
        <v>5</v>
      </c>
      <c r="F247" s="33" t="s">
        <v>6</v>
      </c>
      <c r="G247" s="33" t="s">
        <v>7</v>
      </c>
      <c r="H247" s="33" t="s">
        <v>8</v>
      </c>
      <c r="I247" s="33" t="s">
        <v>9</v>
      </c>
      <c r="J247" s="33" t="s">
        <v>10</v>
      </c>
      <c r="K247" s="33" t="s">
        <v>85</v>
      </c>
      <c r="L247" s="33" t="s">
        <v>11</v>
      </c>
      <c r="M247" s="33" t="s">
        <v>12</v>
      </c>
      <c r="N247" s="33" t="s">
        <v>13</v>
      </c>
      <c r="O247" s="33" t="s">
        <v>14</v>
      </c>
      <c r="P247" s="33" t="s">
        <v>15</v>
      </c>
      <c r="Q247" s="33" t="s">
        <v>16</v>
      </c>
      <c r="R247" s="33" t="s">
        <v>79</v>
      </c>
      <c r="S247" s="34" t="s">
        <v>18</v>
      </c>
      <c r="T247" s="34" t="s">
        <v>19</v>
      </c>
      <c r="U247" s="32" t="s">
        <v>80</v>
      </c>
      <c r="V247" s="32" t="s">
        <v>20</v>
      </c>
      <c r="W247" s="32" t="s">
        <v>84</v>
      </c>
      <c r="X247" s="32" t="s">
        <v>21</v>
      </c>
      <c r="Y247" s="32" t="s">
        <v>81</v>
      </c>
      <c r="Z247" s="32" t="s">
        <v>82</v>
      </c>
      <c r="AA247" s="32" t="s">
        <v>22</v>
      </c>
      <c r="AB247" s="32" t="s">
        <v>23</v>
      </c>
      <c r="AC247" s="32" t="s">
        <v>24</v>
      </c>
    </row>
    <row r="248" spans="1:29" ht="30.75" customHeight="1" x14ac:dyDescent="0.25">
      <c r="A248" s="121">
        <v>1</v>
      </c>
      <c r="B248" s="93" t="s">
        <v>782</v>
      </c>
      <c r="C248" s="93" t="s">
        <v>365</v>
      </c>
      <c r="D248" s="93" t="s">
        <v>366</v>
      </c>
      <c r="E248" s="93" t="s">
        <v>135</v>
      </c>
      <c r="F248" s="109" t="s">
        <v>54</v>
      </c>
      <c r="G248" s="93" t="s">
        <v>367</v>
      </c>
      <c r="H248" s="109" t="s">
        <v>368</v>
      </c>
      <c r="I248" s="93" t="s">
        <v>369</v>
      </c>
      <c r="J248" s="93" t="s">
        <v>370</v>
      </c>
      <c r="K248" s="80" t="s">
        <v>371</v>
      </c>
      <c r="L248" s="50" t="s">
        <v>237</v>
      </c>
      <c r="M248" s="8"/>
      <c r="N248" s="8" t="s">
        <v>679</v>
      </c>
      <c r="O248" s="20">
        <f t="shared" ref="O248:O259" si="82">IFERROR(IF((+M248/N248)&gt;100%,100%,(M248/N248)),0%)</f>
        <v>0</v>
      </c>
      <c r="P248" s="21">
        <v>1</v>
      </c>
      <c r="Q248" s="21">
        <f t="shared" ref="Q248:Q260" si="83">IFERROR(IF((+O248/P248)&gt;100%,100%,(O248/P248)),"")</f>
        <v>0</v>
      </c>
      <c r="R248" s="25"/>
      <c r="S248" s="38"/>
      <c r="T248" s="23"/>
      <c r="U248" s="30"/>
      <c r="V248" s="16"/>
      <c r="W248" s="16"/>
      <c r="X248" s="89"/>
      <c r="Y248" s="129"/>
      <c r="Z248" s="129"/>
      <c r="AA248" s="130"/>
      <c r="AB248" s="130"/>
      <c r="AC248" s="29" t="s">
        <v>378</v>
      </c>
    </row>
    <row r="249" spans="1:29" ht="30.75" customHeight="1" x14ac:dyDescent="0.25">
      <c r="A249" s="122"/>
      <c r="B249" s="94"/>
      <c r="C249" s="94"/>
      <c r="D249" s="94"/>
      <c r="E249" s="94"/>
      <c r="F249" s="110"/>
      <c r="G249" s="94"/>
      <c r="H249" s="110"/>
      <c r="I249" s="94"/>
      <c r="J249" s="94"/>
      <c r="K249" s="81"/>
      <c r="L249" s="50" t="s">
        <v>238</v>
      </c>
      <c r="M249" s="8"/>
      <c r="N249" s="8" t="s">
        <v>679</v>
      </c>
      <c r="O249" s="20">
        <f t="shared" si="82"/>
        <v>0</v>
      </c>
      <c r="P249" s="21">
        <v>1</v>
      </c>
      <c r="Q249" s="21">
        <f t="shared" si="83"/>
        <v>0</v>
      </c>
      <c r="R249" s="25"/>
      <c r="S249" s="38"/>
      <c r="T249" s="23"/>
      <c r="U249" s="30"/>
      <c r="V249" s="16"/>
      <c r="W249" s="16"/>
      <c r="X249" s="89"/>
      <c r="Y249" s="129"/>
      <c r="Z249" s="129"/>
      <c r="AA249" s="130"/>
      <c r="AB249" s="130"/>
      <c r="AC249" s="29" t="s">
        <v>378</v>
      </c>
    </row>
    <row r="250" spans="1:29" ht="30.75" customHeight="1" x14ac:dyDescent="0.25">
      <c r="A250" s="122"/>
      <c r="B250" s="94"/>
      <c r="C250" s="94"/>
      <c r="D250" s="94"/>
      <c r="E250" s="94"/>
      <c r="F250" s="110"/>
      <c r="G250" s="94"/>
      <c r="H250" s="110"/>
      <c r="I250" s="94"/>
      <c r="J250" s="94"/>
      <c r="K250" s="81"/>
      <c r="L250" s="50" t="s">
        <v>239</v>
      </c>
      <c r="M250" s="8"/>
      <c r="N250" s="8" t="s">
        <v>679</v>
      </c>
      <c r="O250" s="20">
        <f t="shared" si="82"/>
        <v>0</v>
      </c>
      <c r="P250" s="21">
        <v>1</v>
      </c>
      <c r="Q250" s="21">
        <f t="shared" si="83"/>
        <v>0</v>
      </c>
      <c r="R250" s="25"/>
      <c r="S250" s="38"/>
      <c r="T250" s="23"/>
      <c r="U250" s="30"/>
      <c r="V250" s="16"/>
      <c r="W250" s="16"/>
      <c r="X250" s="89"/>
      <c r="Y250" s="129"/>
      <c r="Z250" s="129"/>
      <c r="AA250" s="130"/>
      <c r="AB250" s="130"/>
      <c r="AC250" s="29" t="s">
        <v>378</v>
      </c>
    </row>
    <row r="251" spans="1:29" ht="30.75" customHeight="1" x14ac:dyDescent="0.25">
      <c r="A251" s="122"/>
      <c r="B251" s="94"/>
      <c r="C251" s="94"/>
      <c r="D251" s="94"/>
      <c r="E251" s="94"/>
      <c r="F251" s="110"/>
      <c r="G251" s="94"/>
      <c r="H251" s="110"/>
      <c r="I251" s="94"/>
      <c r="J251" s="94"/>
      <c r="K251" s="81"/>
      <c r="L251" s="50" t="s">
        <v>240</v>
      </c>
      <c r="M251" s="8"/>
      <c r="N251" s="8" t="s">
        <v>679</v>
      </c>
      <c r="O251" s="20">
        <f t="shared" si="82"/>
        <v>0</v>
      </c>
      <c r="P251" s="21">
        <v>1</v>
      </c>
      <c r="Q251" s="21">
        <f t="shared" si="83"/>
        <v>0</v>
      </c>
      <c r="R251" s="25"/>
      <c r="S251" s="38"/>
      <c r="T251" s="23"/>
      <c r="U251" s="30"/>
      <c r="V251" s="16"/>
      <c r="W251" s="16"/>
      <c r="X251" s="89"/>
      <c r="Y251" s="129"/>
      <c r="Z251" s="129"/>
      <c r="AA251" s="130"/>
      <c r="AB251" s="130"/>
      <c r="AC251" s="29" t="s">
        <v>378</v>
      </c>
    </row>
    <row r="252" spans="1:29" ht="30.75" customHeight="1" x14ac:dyDescent="0.25">
      <c r="A252" s="122"/>
      <c r="B252" s="94"/>
      <c r="C252" s="94"/>
      <c r="D252" s="94"/>
      <c r="E252" s="94"/>
      <c r="F252" s="110"/>
      <c r="G252" s="94"/>
      <c r="H252" s="110"/>
      <c r="I252" s="94"/>
      <c r="J252" s="94"/>
      <c r="K252" s="81"/>
      <c r="L252" s="50" t="s">
        <v>241</v>
      </c>
      <c r="M252" s="8"/>
      <c r="N252" s="8" t="s">
        <v>679</v>
      </c>
      <c r="O252" s="20">
        <f t="shared" si="82"/>
        <v>0</v>
      </c>
      <c r="P252" s="21">
        <v>1</v>
      </c>
      <c r="Q252" s="21">
        <f t="shared" si="83"/>
        <v>0</v>
      </c>
      <c r="R252" s="25"/>
      <c r="S252" s="38"/>
      <c r="T252" s="23"/>
      <c r="U252" s="30"/>
      <c r="V252" s="16"/>
      <c r="W252" s="16"/>
      <c r="X252" s="89"/>
      <c r="Y252" s="129"/>
      <c r="Z252" s="129"/>
      <c r="AA252" s="130"/>
      <c r="AB252" s="130"/>
      <c r="AC252" s="29" t="s">
        <v>378</v>
      </c>
    </row>
    <row r="253" spans="1:29" ht="30.75" customHeight="1" x14ac:dyDescent="0.25">
      <c r="A253" s="122"/>
      <c r="B253" s="94"/>
      <c r="C253" s="94"/>
      <c r="D253" s="94"/>
      <c r="E253" s="94"/>
      <c r="F253" s="110"/>
      <c r="G253" s="94"/>
      <c r="H253" s="110"/>
      <c r="I253" s="94"/>
      <c r="J253" s="94"/>
      <c r="K253" s="81"/>
      <c r="L253" s="50" t="s">
        <v>242</v>
      </c>
      <c r="M253" s="8"/>
      <c r="N253" s="8" t="s">
        <v>679</v>
      </c>
      <c r="O253" s="20">
        <f t="shared" si="82"/>
        <v>0</v>
      </c>
      <c r="P253" s="21">
        <v>1</v>
      </c>
      <c r="Q253" s="21">
        <f t="shared" si="83"/>
        <v>0</v>
      </c>
      <c r="R253" s="25"/>
      <c r="S253" s="38"/>
      <c r="T253" s="23"/>
      <c r="U253" s="30"/>
      <c r="V253" s="16"/>
      <c r="W253" s="16"/>
      <c r="X253" s="89"/>
      <c r="Y253" s="129"/>
      <c r="Z253" s="129"/>
      <c r="AA253" s="130"/>
      <c r="AB253" s="130"/>
      <c r="AC253" s="29" t="s">
        <v>378</v>
      </c>
    </row>
    <row r="254" spans="1:29" ht="30.75" customHeight="1" x14ac:dyDescent="0.25">
      <c r="A254" s="122"/>
      <c r="B254" s="94"/>
      <c r="C254" s="94"/>
      <c r="D254" s="94"/>
      <c r="E254" s="94"/>
      <c r="F254" s="110"/>
      <c r="G254" s="94"/>
      <c r="H254" s="110"/>
      <c r="I254" s="94"/>
      <c r="J254" s="94"/>
      <c r="K254" s="81"/>
      <c r="L254" s="50" t="s">
        <v>243</v>
      </c>
      <c r="M254" s="8"/>
      <c r="N254" s="8" t="s">
        <v>679</v>
      </c>
      <c r="O254" s="20">
        <f t="shared" si="82"/>
        <v>0</v>
      </c>
      <c r="P254" s="21">
        <v>1</v>
      </c>
      <c r="Q254" s="21">
        <f t="shared" si="83"/>
        <v>0</v>
      </c>
      <c r="R254" s="25"/>
      <c r="S254" s="38"/>
      <c r="T254" s="23"/>
      <c r="U254" s="30"/>
      <c r="V254" s="16"/>
      <c r="W254" s="16"/>
      <c r="X254" s="89"/>
      <c r="Y254" s="129"/>
      <c r="Z254" s="129"/>
      <c r="AA254" s="130"/>
      <c r="AB254" s="130"/>
      <c r="AC254" s="29" t="s">
        <v>378</v>
      </c>
    </row>
    <row r="255" spans="1:29" ht="30.75" customHeight="1" x14ac:dyDescent="0.25">
      <c r="A255" s="122"/>
      <c r="B255" s="94"/>
      <c r="C255" s="94"/>
      <c r="D255" s="94"/>
      <c r="E255" s="94"/>
      <c r="F255" s="110"/>
      <c r="G255" s="94"/>
      <c r="H255" s="110"/>
      <c r="I255" s="94"/>
      <c r="J255" s="94"/>
      <c r="K255" s="81"/>
      <c r="L255" s="50" t="s">
        <v>244</v>
      </c>
      <c r="M255" s="8"/>
      <c r="N255" s="8" t="s">
        <v>679</v>
      </c>
      <c r="O255" s="20">
        <f t="shared" si="82"/>
        <v>0</v>
      </c>
      <c r="P255" s="21">
        <v>1</v>
      </c>
      <c r="Q255" s="21">
        <f t="shared" si="83"/>
        <v>0</v>
      </c>
      <c r="R255" s="25"/>
      <c r="S255" s="38"/>
      <c r="T255" s="23"/>
      <c r="U255" s="30"/>
      <c r="V255" s="16"/>
      <c r="W255" s="16"/>
      <c r="X255" s="89"/>
      <c r="Y255" s="129"/>
      <c r="Z255" s="129"/>
      <c r="AA255" s="130"/>
      <c r="AB255" s="130"/>
      <c r="AC255" s="29" t="s">
        <v>378</v>
      </c>
    </row>
    <row r="256" spans="1:29" ht="30.75" customHeight="1" x14ac:dyDescent="0.25">
      <c r="A256" s="122"/>
      <c r="B256" s="94"/>
      <c r="C256" s="94"/>
      <c r="D256" s="94"/>
      <c r="E256" s="94"/>
      <c r="F256" s="110"/>
      <c r="G256" s="94"/>
      <c r="H256" s="110"/>
      <c r="I256" s="94"/>
      <c r="J256" s="94"/>
      <c r="K256" s="81"/>
      <c r="L256" s="50" t="s">
        <v>245</v>
      </c>
      <c r="M256" s="8"/>
      <c r="N256" s="8" t="s">
        <v>679</v>
      </c>
      <c r="O256" s="20">
        <f t="shared" si="82"/>
        <v>0</v>
      </c>
      <c r="P256" s="21">
        <v>1</v>
      </c>
      <c r="Q256" s="21">
        <f t="shared" si="83"/>
        <v>0</v>
      </c>
      <c r="R256" s="25"/>
      <c r="S256" s="38"/>
      <c r="T256" s="23"/>
      <c r="U256" s="30"/>
      <c r="V256" s="16"/>
      <c r="W256" s="16"/>
      <c r="X256" s="89"/>
      <c r="Y256" s="129"/>
      <c r="Z256" s="129"/>
      <c r="AA256" s="130"/>
      <c r="AB256" s="130"/>
      <c r="AC256" s="29" t="s">
        <v>378</v>
      </c>
    </row>
    <row r="257" spans="1:29" ht="30.75" customHeight="1" x14ac:dyDescent="0.25">
      <c r="A257" s="122"/>
      <c r="B257" s="94"/>
      <c r="C257" s="94"/>
      <c r="D257" s="94"/>
      <c r="E257" s="94"/>
      <c r="F257" s="110"/>
      <c r="G257" s="94"/>
      <c r="H257" s="110"/>
      <c r="I257" s="94"/>
      <c r="J257" s="94"/>
      <c r="K257" s="81"/>
      <c r="L257" s="50" t="s">
        <v>246</v>
      </c>
      <c r="M257" s="22"/>
      <c r="N257" s="8" t="s">
        <v>679</v>
      </c>
      <c r="O257" s="20">
        <f t="shared" si="82"/>
        <v>0</v>
      </c>
      <c r="P257" s="21">
        <v>1</v>
      </c>
      <c r="Q257" s="21">
        <f t="shared" si="83"/>
        <v>0</v>
      </c>
      <c r="R257" s="25"/>
      <c r="S257" s="38"/>
      <c r="T257" s="23"/>
      <c r="U257" s="30"/>
      <c r="V257" s="16"/>
      <c r="W257" s="16"/>
      <c r="X257" s="89"/>
      <c r="Y257" s="129"/>
      <c r="Z257" s="129"/>
      <c r="AA257" s="130"/>
      <c r="AB257" s="130"/>
      <c r="AC257" s="29" t="s">
        <v>378</v>
      </c>
    </row>
    <row r="258" spans="1:29" ht="30.75" customHeight="1" x14ac:dyDescent="0.25">
      <c r="A258" s="122"/>
      <c r="B258" s="94"/>
      <c r="C258" s="94"/>
      <c r="D258" s="94"/>
      <c r="E258" s="94"/>
      <c r="F258" s="110"/>
      <c r="G258" s="94"/>
      <c r="H258" s="110"/>
      <c r="I258" s="94"/>
      <c r="J258" s="94"/>
      <c r="K258" s="81"/>
      <c r="L258" s="50" t="s">
        <v>247</v>
      </c>
      <c r="M258" s="22"/>
      <c r="N258" s="8" t="s">
        <v>679</v>
      </c>
      <c r="O258" s="20">
        <f t="shared" si="82"/>
        <v>0</v>
      </c>
      <c r="P258" s="21">
        <v>1</v>
      </c>
      <c r="Q258" s="21">
        <f t="shared" si="83"/>
        <v>0</v>
      </c>
      <c r="R258" s="25"/>
      <c r="S258" s="38"/>
      <c r="T258" s="23"/>
      <c r="U258" s="30"/>
      <c r="V258" s="16"/>
      <c r="W258" s="16"/>
      <c r="X258" s="89"/>
      <c r="Y258" s="129"/>
      <c r="Z258" s="129"/>
      <c r="AA258" s="130"/>
      <c r="AB258" s="130"/>
      <c r="AC258" s="29" t="s">
        <v>378</v>
      </c>
    </row>
    <row r="259" spans="1:29" ht="30.75" customHeight="1" x14ac:dyDescent="0.25">
      <c r="A259" s="122"/>
      <c r="B259" s="94"/>
      <c r="C259" s="94"/>
      <c r="D259" s="94"/>
      <c r="E259" s="94"/>
      <c r="F259" s="110"/>
      <c r="G259" s="94"/>
      <c r="H259" s="110"/>
      <c r="I259" s="94"/>
      <c r="J259" s="94"/>
      <c r="K259" s="81"/>
      <c r="L259" s="50" t="s">
        <v>248</v>
      </c>
      <c r="M259" s="22"/>
      <c r="N259" s="8" t="s">
        <v>679</v>
      </c>
      <c r="O259" s="20">
        <f t="shared" si="82"/>
        <v>0</v>
      </c>
      <c r="P259" s="21">
        <v>1</v>
      </c>
      <c r="Q259" s="21">
        <f t="shared" si="83"/>
        <v>0</v>
      </c>
      <c r="R259" s="25"/>
      <c r="S259" s="38"/>
      <c r="T259" s="23"/>
      <c r="U259" s="30"/>
      <c r="V259" s="16"/>
      <c r="W259" s="16"/>
      <c r="X259" s="89"/>
      <c r="Y259" s="129"/>
      <c r="Z259" s="129"/>
      <c r="AA259" s="130"/>
      <c r="AB259" s="130"/>
      <c r="AC259" s="29" t="s">
        <v>378</v>
      </c>
    </row>
    <row r="260" spans="1:29" ht="30.75" customHeight="1" x14ac:dyDescent="0.25">
      <c r="A260" s="123"/>
      <c r="B260" s="94"/>
      <c r="C260" s="94"/>
      <c r="D260" s="94"/>
      <c r="E260" s="94"/>
      <c r="F260" s="110"/>
      <c r="G260" s="94"/>
      <c r="H260" s="110"/>
      <c r="I260" s="94"/>
      <c r="J260" s="94"/>
      <c r="K260" s="82"/>
      <c r="L260" s="35" t="s">
        <v>29</v>
      </c>
      <c r="M260" s="21"/>
      <c r="N260" s="21"/>
      <c r="O260" s="21"/>
      <c r="P260" s="21">
        <v>1</v>
      </c>
      <c r="Q260" s="21">
        <f t="shared" si="83"/>
        <v>0</v>
      </c>
      <c r="R260" s="25"/>
      <c r="S260" s="24"/>
      <c r="T260" s="23"/>
      <c r="U260" s="16"/>
      <c r="V260" s="16"/>
      <c r="W260" s="16"/>
      <c r="X260" s="16"/>
      <c r="Y260" s="27"/>
      <c r="Z260" s="27"/>
      <c r="AA260" s="28"/>
      <c r="AB260" s="28"/>
      <c r="AC260" s="29" t="s">
        <v>378</v>
      </c>
    </row>
    <row r="261" spans="1:29" ht="30.75" customHeight="1" x14ac:dyDescent="0.25">
      <c r="A261" s="33" t="s">
        <v>2</v>
      </c>
      <c r="B261" s="33" t="s">
        <v>83</v>
      </c>
      <c r="C261" s="33" t="s">
        <v>3</v>
      </c>
      <c r="D261" s="33" t="s">
        <v>4</v>
      </c>
      <c r="E261" s="33" t="s">
        <v>5</v>
      </c>
      <c r="F261" s="33" t="s">
        <v>6</v>
      </c>
      <c r="G261" s="33" t="s">
        <v>7</v>
      </c>
      <c r="H261" s="33" t="s">
        <v>8</v>
      </c>
      <c r="I261" s="33" t="s">
        <v>9</v>
      </c>
      <c r="J261" s="33" t="s">
        <v>10</v>
      </c>
      <c r="K261" s="33" t="s">
        <v>85</v>
      </c>
      <c r="L261" s="33" t="s">
        <v>11</v>
      </c>
      <c r="M261" s="33" t="s">
        <v>12</v>
      </c>
      <c r="N261" s="33" t="s">
        <v>13</v>
      </c>
      <c r="O261" s="33" t="s">
        <v>14</v>
      </c>
      <c r="P261" s="33" t="s">
        <v>15</v>
      </c>
      <c r="Q261" s="33" t="s">
        <v>16</v>
      </c>
      <c r="R261" s="33" t="s">
        <v>79</v>
      </c>
      <c r="S261" s="34" t="s">
        <v>18</v>
      </c>
      <c r="T261" s="34" t="s">
        <v>19</v>
      </c>
      <c r="U261" s="32" t="s">
        <v>80</v>
      </c>
      <c r="V261" s="32" t="s">
        <v>20</v>
      </c>
      <c r="W261" s="32" t="s">
        <v>84</v>
      </c>
      <c r="X261" s="32" t="s">
        <v>21</v>
      </c>
      <c r="Y261" s="32" t="s">
        <v>81</v>
      </c>
      <c r="Z261" s="32" t="s">
        <v>82</v>
      </c>
      <c r="AA261" s="32" t="s">
        <v>22</v>
      </c>
      <c r="AB261" s="32" t="s">
        <v>23</v>
      </c>
      <c r="AC261" s="32" t="s">
        <v>24</v>
      </c>
    </row>
    <row r="262" spans="1:29" ht="30.75" customHeight="1" x14ac:dyDescent="0.25">
      <c r="A262" s="121">
        <v>2</v>
      </c>
      <c r="B262" s="93" t="s">
        <v>782</v>
      </c>
      <c r="C262" s="93" t="s">
        <v>372</v>
      </c>
      <c r="D262" s="115" t="s">
        <v>373</v>
      </c>
      <c r="E262" s="93" t="s">
        <v>88</v>
      </c>
      <c r="F262" s="93" t="s">
        <v>30</v>
      </c>
      <c r="G262" s="93" t="s">
        <v>25</v>
      </c>
      <c r="H262" s="93" t="s">
        <v>374</v>
      </c>
      <c r="I262" s="115" t="s">
        <v>375</v>
      </c>
      <c r="J262" s="93" t="s">
        <v>376</v>
      </c>
      <c r="K262" s="80" t="s">
        <v>377</v>
      </c>
      <c r="L262" s="19" t="s">
        <v>201</v>
      </c>
      <c r="M262" s="8"/>
      <c r="N262" s="8" t="s">
        <v>679</v>
      </c>
      <c r="O262" s="20"/>
      <c r="P262" s="21">
        <v>1</v>
      </c>
      <c r="Q262" s="21">
        <f>IFERROR(IF((+O262/P262)&gt;100%,100%,(O262/P262)),"")</f>
        <v>0</v>
      </c>
      <c r="R262" s="25"/>
      <c r="S262" s="25"/>
      <c r="T262" s="23"/>
      <c r="U262" s="30"/>
      <c r="V262" s="16"/>
      <c r="W262" s="16"/>
      <c r="X262" s="16"/>
      <c r="Y262" s="27"/>
      <c r="Z262" s="27"/>
      <c r="AA262" s="28"/>
      <c r="AB262" s="28"/>
      <c r="AC262" s="29" t="s">
        <v>378</v>
      </c>
    </row>
    <row r="263" spans="1:29" ht="30.75" customHeight="1" x14ac:dyDescent="0.25">
      <c r="A263" s="122"/>
      <c r="B263" s="94"/>
      <c r="C263" s="94"/>
      <c r="D263" s="116"/>
      <c r="E263" s="94"/>
      <c r="F263" s="94"/>
      <c r="G263" s="94"/>
      <c r="H263" s="94"/>
      <c r="I263" s="116"/>
      <c r="J263" s="94"/>
      <c r="K263" s="81"/>
      <c r="L263" s="19" t="s">
        <v>202</v>
      </c>
      <c r="M263" s="22"/>
      <c r="N263" s="8" t="s">
        <v>679</v>
      </c>
      <c r="O263" s="20"/>
      <c r="P263" s="21">
        <v>1</v>
      </c>
      <c r="Q263" s="21">
        <f>IFERROR(IF((+O263/P263)&gt;100%,100%,(O263/P263)),"")</f>
        <v>0</v>
      </c>
      <c r="R263" s="25"/>
      <c r="S263" s="25"/>
      <c r="T263" s="23"/>
      <c r="U263" s="30"/>
      <c r="V263" s="16"/>
      <c r="W263" s="16"/>
      <c r="X263" s="16"/>
      <c r="Y263" s="27"/>
      <c r="Z263" s="27"/>
      <c r="AA263" s="28"/>
      <c r="AB263" s="28"/>
      <c r="AC263" s="29" t="s">
        <v>378</v>
      </c>
    </row>
    <row r="264" spans="1:29" ht="30.75" customHeight="1" x14ac:dyDescent="0.25">
      <c r="A264" s="123"/>
      <c r="B264" s="95"/>
      <c r="C264" s="95"/>
      <c r="D264" s="117"/>
      <c r="E264" s="95"/>
      <c r="F264" s="95"/>
      <c r="G264" s="95"/>
      <c r="H264" s="95"/>
      <c r="I264" s="117"/>
      <c r="J264" s="95"/>
      <c r="K264" s="82"/>
      <c r="L264" s="35" t="s">
        <v>29</v>
      </c>
      <c r="M264" s="21"/>
      <c r="N264" s="21"/>
      <c r="O264" s="21"/>
      <c r="P264" s="21">
        <v>1</v>
      </c>
      <c r="Q264" s="21">
        <f>IFERROR(IF((+O264/P264)&gt;100%,100%,(O264/P264)),"")</f>
        <v>0</v>
      </c>
      <c r="R264" s="25"/>
      <c r="S264" s="24"/>
      <c r="T264" s="23"/>
      <c r="U264" s="16"/>
      <c r="V264" s="16"/>
      <c r="W264" s="16"/>
      <c r="X264" s="16"/>
      <c r="Y264" s="27"/>
      <c r="Z264" s="27"/>
      <c r="AA264" s="28"/>
      <c r="AB264" s="28"/>
      <c r="AC264" s="29" t="s">
        <v>378</v>
      </c>
    </row>
    <row r="265" spans="1:29" ht="30.75" customHeight="1" x14ac:dyDescent="0.25">
      <c r="A265" s="33" t="s">
        <v>2</v>
      </c>
      <c r="B265" s="33" t="s">
        <v>83</v>
      </c>
      <c r="C265" s="33" t="s">
        <v>3</v>
      </c>
      <c r="D265" s="33" t="s">
        <v>4</v>
      </c>
      <c r="E265" s="33" t="s">
        <v>5</v>
      </c>
      <c r="F265" s="33" t="s">
        <v>6</v>
      </c>
      <c r="G265" s="33" t="s">
        <v>7</v>
      </c>
      <c r="H265" s="33" t="s">
        <v>8</v>
      </c>
      <c r="I265" s="33" t="s">
        <v>9</v>
      </c>
      <c r="J265" s="33" t="s">
        <v>10</v>
      </c>
      <c r="K265" s="33" t="s">
        <v>85</v>
      </c>
      <c r="L265" s="33" t="s">
        <v>11</v>
      </c>
      <c r="M265" s="33" t="s">
        <v>12</v>
      </c>
      <c r="N265" s="33" t="s">
        <v>13</v>
      </c>
      <c r="O265" s="33" t="s">
        <v>14</v>
      </c>
      <c r="P265" s="33" t="s">
        <v>15</v>
      </c>
      <c r="Q265" s="33" t="s">
        <v>16</v>
      </c>
      <c r="R265" s="33" t="s">
        <v>79</v>
      </c>
      <c r="S265" s="34" t="s">
        <v>18</v>
      </c>
      <c r="T265" s="34" t="s">
        <v>19</v>
      </c>
      <c r="U265" s="32" t="s">
        <v>80</v>
      </c>
      <c r="V265" s="32" t="s">
        <v>20</v>
      </c>
      <c r="W265" s="32" t="s">
        <v>84</v>
      </c>
      <c r="X265" s="32" t="s">
        <v>21</v>
      </c>
      <c r="Y265" s="32" t="s">
        <v>81</v>
      </c>
      <c r="Z265" s="32" t="s">
        <v>82</v>
      </c>
      <c r="AA265" s="32" t="s">
        <v>22</v>
      </c>
      <c r="AB265" s="32" t="s">
        <v>23</v>
      </c>
      <c r="AC265" s="32" t="s">
        <v>24</v>
      </c>
    </row>
    <row r="266" spans="1:29" ht="30.75" customHeight="1" x14ac:dyDescent="0.25">
      <c r="A266" s="121">
        <v>1</v>
      </c>
      <c r="B266" s="93" t="s">
        <v>782</v>
      </c>
      <c r="C266" s="93" t="s">
        <v>379</v>
      </c>
      <c r="D266" s="93" t="s">
        <v>380</v>
      </c>
      <c r="E266" s="93" t="s">
        <v>88</v>
      </c>
      <c r="F266" s="93" t="s">
        <v>54</v>
      </c>
      <c r="G266" s="93" t="s">
        <v>381</v>
      </c>
      <c r="H266" s="93" t="s">
        <v>382</v>
      </c>
      <c r="I266" s="93" t="s">
        <v>383</v>
      </c>
      <c r="J266" s="93" t="s">
        <v>384</v>
      </c>
      <c r="K266" s="80" t="s">
        <v>385</v>
      </c>
      <c r="L266" s="50" t="s">
        <v>237</v>
      </c>
      <c r="M266" s="8"/>
      <c r="N266" s="183">
        <v>3342569861</v>
      </c>
      <c r="O266" s="20"/>
      <c r="P266" s="21">
        <v>1</v>
      </c>
      <c r="Q266" s="21">
        <f t="shared" ref="Q266:Q277" si="84">IFERROR(IF((+O266/P266)&gt;100%,100%,(O266/P266)),"")</f>
        <v>0</v>
      </c>
      <c r="R266" s="25"/>
      <c r="S266" s="38"/>
      <c r="T266" s="23"/>
      <c r="U266" s="30"/>
      <c r="V266" s="16"/>
      <c r="W266" s="16"/>
      <c r="X266" s="89"/>
      <c r="Y266" s="129"/>
      <c r="Z266" s="129"/>
      <c r="AA266" s="130"/>
      <c r="AB266" s="130"/>
      <c r="AC266" s="29" t="s">
        <v>404</v>
      </c>
    </row>
    <row r="267" spans="1:29" ht="30.75" customHeight="1" x14ac:dyDescent="0.25">
      <c r="A267" s="122"/>
      <c r="B267" s="94"/>
      <c r="C267" s="94"/>
      <c r="D267" s="94"/>
      <c r="E267" s="94"/>
      <c r="F267" s="94"/>
      <c r="G267" s="94"/>
      <c r="H267" s="94"/>
      <c r="I267" s="94"/>
      <c r="J267" s="94"/>
      <c r="K267" s="81"/>
      <c r="L267" s="50" t="s">
        <v>238</v>
      </c>
      <c r="M267" s="8"/>
      <c r="N267" s="183">
        <v>1671284930</v>
      </c>
      <c r="O267" s="20"/>
      <c r="P267" s="21">
        <v>1</v>
      </c>
      <c r="Q267" s="21">
        <f t="shared" si="84"/>
        <v>0</v>
      </c>
      <c r="R267" s="25"/>
      <c r="S267" s="38"/>
      <c r="T267" s="23"/>
      <c r="U267" s="30"/>
      <c r="V267" s="16"/>
      <c r="W267" s="16"/>
      <c r="X267" s="89"/>
      <c r="Y267" s="129"/>
      <c r="Z267" s="129"/>
      <c r="AA267" s="130"/>
      <c r="AB267" s="130"/>
      <c r="AC267" s="29" t="s">
        <v>404</v>
      </c>
    </row>
    <row r="268" spans="1:29" ht="30.75" customHeight="1" x14ac:dyDescent="0.25">
      <c r="A268" s="122"/>
      <c r="B268" s="94"/>
      <c r="C268" s="94"/>
      <c r="D268" s="94"/>
      <c r="E268" s="94"/>
      <c r="F268" s="94"/>
      <c r="G268" s="94"/>
      <c r="H268" s="94"/>
      <c r="I268" s="94"/>
      <c r="J268" s="94"/>
      <c r="K268" s="81"/>
      <c r="L268" s="50" t="s">
        <v>239</v>
      </c>
      <c r="M268" s="8"/>
      <c r="N268" s="183">
        <v>1949832419</v>
      </c>
      <c r="O268" s="20"/>
      <c r="P268" s="21">
        <v>1</v>
      </c>
      <c r="Q268" s="21">
        <f t="shared" si="84"/>
        <v>0</v>
      </c>
      <c r="R268" s="25"/>
      <c r="S268" s="38"/>
      <c r="T268" s="23"/>
      <c r="U268" s="30"/>
      <c r="V268" s="16"/>
      <c r="W268" s="16"/>
      <c r="X268" s="89"/>
      <c r="Y268" s="129"/>
      <c r="Z268" s="129"/>
      <c r="AA268" s="130"/>
      <c r="AB268" s="130"/>
      <c r="AC268" s="29" t="s">
        <v>404</v>
      </c>
    </row>
    <row r="269" spans="1:29" ht="30.75" customHeight="1" x14ac:dyDescent="0.25">
      <c r="A269" s="122"/>
      <c r="B269" s="94"/>
      <c r="C269" s="94"/>
      <c r="D269" s="94"/>
      <c r="E269" s="94"/>
      <c r="F269" s="94"/>
      <c r="G269" s="94"/>
      <c r="H269" s="94"/>
      <c r="I269" s="94"/>
      <c r="J269" s="94"/>
      <c r="K269" s="81"/>
      <c r="L269" s="50" t="s">
        <v>240</v>
      </c>
      <c r="M269" s="8"/>
      <c r="N269" s="183">
        <v>557094977</v>
      </c>
      <c r="O269" s="20"/>
      <c r="P269" s="21">
        <v>1</v>
      </c>
      <c r="Q269" s="21">
        <f t="shared" si="84"/>
        <v>0</v>
      </c>
      <c r="R269" s="25"/>
      <c r="S269" s="38"/>
      <c r="T269" s="23"/>
      <c r="U269" s="30"/>
      <c r="V269" s="16"/>
      <c r="W269" s="16"/>
      <c r="X269" s="89"/>
      <c r="Y269" s="129"/>
      <c r="Z269" s="129"/>
      <c r="AA269" s="130"/>
      <c r="AB269" s="130"/>
      <c r="AC269" s="29" t="s">
        <v>404</v>
      </c>
    </row>
    <row r="270" spans="1:29" ht="30.75" customHeight="1" x14ac:dyDescent="0.25">
      <c r="A270" s="122"/>
      <c r="B270" s="94"/>
      <c r="C270" s="94"/>
      <c r="D270" s="94"/>
      <c r="E270" s="94"/>
      <c r="F270" s="94"/>
      <c r="G270" s="94"/>
      <c r="H270" s="94"/>
      <c r="I270" s="94"/>
      <c r="J270" s="94"/>
      <c r="K270" s="81"/>
      <c r="L270" s="50" t="s">
        <v>241</v>
      </c>
      <c r="M270" s="8"/>
      <c r="N270" s="183">
        <v>557094977</v>
      </c>
      <c r="O270" s="20"/>
      <c r="P270" s="21">
        <v>1</v>
      </c>
      <c r="Q270" s="21">
        <f t="shared" si="84"/>
        <v>0</v>
      </c>
      <c r="R270" s="25"/>
      <c r="S270" s="38"/>
      <c r="T270" s="23"/>
      <c r="U270" s="30"/>
      <c r="V270" s="16"/>
      <c r="W270" s="16"/>
      <c r="X270" s="89"/>
      <c r="Y270" s="129"/>
      <c r="Z270" s="129"/>
      <c r="AA270" s="130"/>
      <c r="AB270" s="130"/>
      <c r="AC270" s="29" t="s">
        <v>404</v>
      </c>
    </row>
    <row r="271" spans="1:29" ht="30.75" customHeight="1" x14ac:dyDescent="0.25">
      <c r="A271" s="122"/>
      <c r="B271" s="94"/>
      <c r="C271" s="94"/>
      <c r="D271" s="94"/>
      <c r="E271" s="94"/>
      <c r="F271" s="94"/>
      <c r="G271" s="94"/>
      <c r="H271" s="94"/>
      <c r="I271" s="94"/>
      <c r="J271" s="94"/>
      <c r="K271" s="81"/>
      <c r="L271" s="50" t="s">
        <v>242</v>
      </c>
      <c r="M271" s="8"/>
      <c r="N271" s="183">
        <v>835642465</v>
      </c>
      <c r="O271" s="20"/>
      <c r="P271" s="21">
        <v>1</v>
      </c>
      <c r="Q271" s="21">
        <f t="shared" si="84"/>
        <v>0</v>
      </c>
      <c r="R271" s="25"/>
      <c r="S271" s="38"/>
      <c r="T271" s="23"/>
      <c r="U271" s="30"/>
      <c r="V271" s="16"/>
      <c r="W271" s="16"/>
      <c r="X271" s="89"/>
      <c r="Y271" s="129"/>
      <c r="Z271" s="129"/>
      <c r="AA271" s="130"/>
      <c r="AB271" s="130"/>
      <c r="AC271" s="29" t="s">
        <v>404</v>
      </c>
    </row>
    <row r="272" spans="1:29" ht="30.75" customHeight="1" x14ac:dyDescent="0.25">
      <c r="A272" s="122"/>
      <c r="B272" s="94"/>
      <c r="C272" s="94"/>
      <c r="D272" s="94"/>
      <c r="E272" s="94"/>
      <c r="F272" s="94"/>
      <c r="G272" s="94"/>
      <c r="H272" s="94"/>
      <c r="I272" s="94"/>
      <c r="J272" s="94"/>
      <c r="K272" s="81"/>
      <c r="L272" s="50" t="s">
        <v>243</v>
      </c>
      <c r="M272" s="8"/>
      <c r="N272" s="183">
        <v>1114189953</v>
      </c>
      <c r="O272" s="20"/>
      <c r="P272" s="21">
        <v>1</v>
      </c>
      <c r="Q272" s="21">
        <f t="shared" si="84"/>
        <v>0</v>
      </c>
      <c r="R272" s="25"/>
      <c r="S272" s="38"/>
      <c r="T272" s="23"/>
      <c r="U272" s="30"/>
      <c r="V272" s="16"/>
      <c r="W272" s="16"/>
      <c r="X272" s="89"/>
      <c r="Y272" s="129"/>
      <c r="Z272" s="129"/>
      <c r="AA272" s="130"/>
      <c r="AB272" s="130"/>
      <c r="AC272" s="29" t="s">
        <v>404</v>
      </c>
    </row>
    <row r="273" spans="1:29" ht="30.75" customHeight="1" x14ac:dyDescent="0.25">
      <c r="A273" s="122"/>
      <c r="B273" s="94"/>
      <c r="C273" s="94"/>
      <c r="D273" s="94"/>
      <c r="E273" s="94"/>
      <c r="F273" s="94"/>
      <c r="G273" s="94"/>
      <c r="H273" s="94"/>
      <c r="I273" s="94"/>
      <c r="J273" s="94"/>
      <c r="K273" s="81"/>
      <c r="L273" s="50" t="s">
        <v>244</v>
      </c>
      <c r="M273" s="8"/>
      <c r="N273" s="183">
        <v>1114189953</v>
      </c>
      <c r="O273" s="20"/>
      <c r="P273" s="21">
        <v>1</v>
      </c>
      <c r="Q273" s="21">
        <f t="shared" si="84"/>
        <v>0</v>
      </c>
      <c r="R273" s="25"/>
      <c r="S273" s="38"/>
      <c r="T273" s="23"/>
      <c r="U273" s="30"/>
      <c r="V273" s="16"/>
      <c r="W273" s="16"/>
      <c r="X273" s="89"/>
      <c r="Y273" s="129"/>
      <c r="Z273" s="129"/>
      <c r="AA273" s="130"/>
      <c r="AB273" s="130"/>
      <c r="AC273" s="29" t="s">
        <v>404</v>
      </c>
    </row>
    <row r="274" spans="1:29" ht="30.75" customHeight="1" x14ac:dyDescent="0.25">
      <c r="A274" s="122"/>
      <c r="B274" s="94"/>
      <c r="C274" s="94"/>
      <c r="D274" s="94"/>
      <c r="E274" s="94"/>
      <c r="F274" s="94"/>
      <c r="G274" s="94"/>
      <c r="H274" s="94"/>
      <c r="I274" s="94"/>
      <c r="J274" s="94"/>
      <c r="K274" s="81"/>
      <c r="L274" s="50" t="s">
        <v>245</v>
      </c>
      <c r="M274" s="8"/>
      <c r="N274" s="183">
        <v>1114189953</v>
      </c>
      <c r="O274" s="20"/>
      <c r="P274" s="21">
        <v>1</v>
      </c>
      <c r="Q274" s="21">
        <f t="shared" si="84"/>
        <v>0</v>
      </c>
      <c r="R274" s="25"/>
      <c r="S274" s="38"/>
      <c r="T274" s="23"/>
      <c r="U274" s="30"/>
      <c r="V274" s="16"/>
      <c r="W274" s="16"/>
      <c r="X274" s="89"/>
      <c r="Y274" s="129"/>
      <c r="Z274" s="129"/>
      <c r="AA274" s="130"/>
      <c r="AB274" s="130"/>
      <c r="AC274" s="29" t="s">
        <v>404</v>
      </c>
    </row>
    <row r="275" spans="1:29" ht="30.75" customHeight="1" x14ac:dyDescent="0.25">
      <c r="A275" s="122"/>
      <c r="B275" s="94"/>
      <c r="C275" s="94"/>
      <c r="D275" s="94"/>
      <c r="E275" s="94"/>
      <c r="F275" s="94"/>
      <c r="G275" s="94"/>
      <c r="H275" s="94"/>
      <c r="I275" s="94"/>
      <c r="J275" s="94"/>
      <c r="K275" s="81"/>
      <c r="L275" s="50" t="s">
        <v>246</v>
      </c>
      <c r="M275" s="22"/>
      <c r="N275" s="183">
        <v>1114189953</v>
      </c>
      <c r="O275" s="20"/>
      <c r="P275" s="21">
        <v>1</v>
      </c>
      <c r="Q275" s="21">
        <f t="shared" si="84"/>
        <v>0</v>
      </c>
      <c r="R275" s="25"/>
      <c r="S275" s="38"/>
      <c r="T275" s="23"/>
      <c r="U275" s="30"/>
      <c r="V275" s="16"/>
      <c r="W275" s="16"/>
      <c r="X275" s="89"/>
      <c r="Y275" s="129"/>
      <c r="Z275" s="129"/>
      <c r="AA275" s="130"/>
      <c r="AB275" s="130"/>
      <c r="AC275" s="29" t="s">
        <v>404</v>
      </c>
    </row>
    <row r="276" spans="1:29" ht="30.75" customHeight="1" x14ac:dyDescent="0.25">
      <c r="A276" s="122"/>
      <c r="B276" s="94"/>
      <c r="C276" s="94"/>
      <c r="D276" s="94"/>
      <c r="E276" s="94"/>
      <c r="F276" s="94"/>
      <c r="G276" s="94"/>
      <c r="H276" s="94"/>
      <c r="I276" s="94"/>
      <c r="J276" s="94"/>
      <c r="K276" s="81"/>
      <c r="L276" s="50" t="s">
        <v>247</v>
      </c>
      <c r="M276" s="22"/>
      <c r="N276" s="183">
        <v>1671284930</v>
      </c>
      <c r="O276" s="20"/>
      <c r="P276" s="21">
        <v>1</v>
      </c>
      <c r="Q276" s="21">
        <f t="shared" si="84"/>
        <v>0</v>
      </c>
      <c r="R276" s="25"/>
      <c r="S276" s="38"/>
      <c r="T276" s="23"/>
      <c r="U276" s="30"/>
      <c r="V276" s="16"/>
      <c r="W276" s="16"/>
      <c r="X276" s="89"/>
      <c r="Y276" s="129"/>
      <c r="Z276" s="129"/>
      <c r="AA276" s="130"/>
      <c r="AB276" s="130"/>
      <c r="AC276" s="29" t="s">
        <v>404</v>
      </c>
    </row>
    <row r="277" spans="1:29" ht="30.75" customHeight="1" x14ac:dyDescent="0.25">
      <c r="A277" s="122"/>
      <c r="B277" s="94"/>
      <c r="C277" s="94"/>
      <c r="D277" s="94"/>
      <c r="E277" s="94"/>
      <c r="F277" s="94"/>
      <c r="G277" s="94"/>
      <c r="H277" s="94"/>
      <c r="I277" s="94"/>
      <c r="J277" s="94"/>
      <c r="K277" s="81"/>
      <c r="L277" s="50" t="s">
        <v>248</v>
      </c>
      <c r="M277" s="22"/>
      <c r="N277" s="183">
        <v>1671284930</v>
      </c>
      <c r="O277" s="20"/>
      <c r="P277" s="21">
        <v>1</v>
      </c>
      <c r="Q277" s="21">
        <f t="shared" si="84"/>
        <v>0</v>
      </c>
      <c r="R277" s="25"/>
      <c r="S277" s="38"/>
      <c r="T277" s="23"/>
      <c r="U277" s="30"/>
      <c r="V277" s="16"/>
      <c r="W277" s="16"/>
      <c r="X277" s="89"/>
      <c r="Y277" s="129"/>
      <c r="Z277" s="129"/>
      <c r="AA277" s="130"/>
      <c r="AB277" s="130"/>
      <c r="AC277" s="29" t="s">
        <v>404</v>
      </c>
    </row>
    <row r="278" spans="1:29" ht="30.75" customHeight="1" x14ac:dyDescent="0.25">
      <c r="A278" s="123"/>
      <c r="B278" s="94"/>
      <c r="C278" s="94"/>
      <c r="D278" s="94"/>
      <c r="E278" s="94"/>
      <c r="F278" s="94"/>
      <c r="G278" s="94"/>
      <c r="H278" s="94"/>
      <c r="I278" s="94"/>
      <c r="J278" s="94"/>
      <c r="K278" s="82"/>
      <c r="L278" s="35" t="s">
        <v>29</v>
      </c>
      <c r="M278" s="21"/>
      <c r="N278" s="21"/>
      <c r="O278" s="21"/>
      <c r="P278" s="21">
        <v>1</v>
      </c>
      <c r="Q278" s="21">
        <f>IFERROR(IF((+O278/P278)&gt;100%,100%,(O278/P278)),"")</f>
        <v>0</v>
      </c>
      <c r="R278" s="25"/>
      <c r="S278" s="24"/>
      <c r="T278" s="23"/>
      <c r="U278" s="16"/>
      <c r="V278" s="16"/>
      <c r="W278" s="16"/>
      <c r="X278" s="16"/>
      <c r="Y278" s="27"/>
      <c r="Z278" s="27"/>
      <c r="AA278" s="28"/>
      <c r="AB278" s="28"/>
      <c r="AC278" s="29" t="s">
        <v>404</v>
      </c>
    </row>
    <row r="279" spans="1:29" ht="30.75" customHeight="1" x14ac:dyDescent="0.25">
      <c r="A279" s="33" t="s">
        <v>2</v>
      </c>
      <c r="B279" s="33" t="s">
        <v>83</v>
      </c>
      <c r="C279" s="33" t="s">
        <v>3</v>
      </c>
      <c r="D279" s="33" t="s">
        <v>4</v>
      </c>
      <c r="E279" s="33" t="s">
        <v>5</v>
      </c>
      <c r="F279" s="33" t="s">
        <v>6</v>
      </c>
      <c r="G279" s="33" t="s">
        <v>7</v>
      </c>
      <c r="H279" s="33" t="s">
        <v>8</v>
      </c>
      <c r="I279" s="33" t="s">
        <v>9</v>
      </c>
      <c r="J279" s="33" t="s">
        <v>10</v>
      </c>
      <c r="K279" s="33" t="s">
        <v>85</v>
      </c>
      <c r="L279" s="33" t="s">
        <v>11</v>
      </c>
      <c r="M279" s="33" t="s">
        <v>12</v>
      </c>
      <c r="N279" s="33" t="s">
        <v>13</v>
      </c>
      <c r="O279" s="33" t="s">
        <v>14</v>
      </c>
      <c r="P279" s="33" t="s">
        <v>15</v>
      </c>
      <c r="Q279" s="33" t="s">
        <v>16</v>
      </c>
      <c r="R279" s="33" t="s">
        <v>79</v>
      </c>
      <c r="S279" s="34" t="s">
        <v>18</v>
      </c>
      <c r="T279" s="34" t="s">
        <v>19</v>
      </c>
      <c r="U279" s="32" t="s">
        <v>80</v>
      </c>
      <c r="V279" s="32" t="s">
        <v>20</v>
      </c>
      <c r="W279" s="32" t="s">
        <v>84</v>
      </c>
      <c r="X279" s="32" t="s">
        <v>21</v>
      </c>
      <c r="Y279" s="32" t="s">
        <v>81</v>
      </c>
      <c r="Z279" s="32" t="s">
        <v>82</v>
      </c>
      <c r="AA279" s="32" t="s">
        <v>22</v>
      </c>
      <c r="AB279" s="32" t="s">
        <v>23</v>
      </c>
      <c r="AC279" s="32" t="s">
        <v>24</v>
      </c>
    </row>
    <row r="280" spans="1:29" ht="30.75" customHeight="1" x14ac:dyDescent="0.25">
      <c r="A280" s="121">
        <v>2</v>
      </c>
      <c r="B280" s="93" t="s">
        <v>782</v>
      </c>
      <c r="C280" s="93" t="s">
        <v>386</v>
      </c>
      <c r="D280" s="93" t="s">
        <v>387</v>
      </c>
      <c r="E280" s="93" t="s">
        <v>88</v>
      </c>
      <c r="F280" s="93" t="s">
        <v>54</v>
      </c>
      <c r="G280" s="93" t="s">
        <v>381</v>
      </c>
      <c r="H280" s="93" t="s">
        <v>388</v>
      </c>
      <c r="I280" s="93" t="s">
        <v>389</v>
      </c>
      <c r="J280" s="93" t="s">
        <v>390</v>
      </c>
      <c r="K280" s="80" t="s">
        <v>391</v>
      </c>
      <c r="L280" s="50" t="s">
        <v>237</v>
      </c>
      <c r="M280" s="8"/>
      <c r="N280" s="5">
        <v>1</v>
      </c>
      <c r="O280" s="20"/>
      <c r="P280" s="21">
        <v>1</v>
      </c>
      <c r="Q280" s="21">
        <f t="shared" ref="Q280:Q291" si="85">IFERROR(IF((+O280/P280)&gt;100%,100%,(O280/P280)),"")</f>
        <v>0</v>
      </c>
      <c r="R280" s="25"/>
      <c r="S280" s="38"/>
      <c r="T280" s="23"/>
      <c r="U280" s="30"/>
      <c r="V280" s="16"/>
      <c r="W280" s="16"/>
      <c r="X280" s="89"/>
      <c r="Y280" s="129"/>
      <c r="Z280" s="129"/>
      <c r="AA280" s="130"/>
      <c r="AB280" s="130"/>
      <c r="AC280" s="29" t="s">
        <v>404</v>
      </c>
    </row>
    <row r="281" spans="1:29" ht="30.75" customHeight="1" x14ac:dyDescent="0.25">
      <c r="A281" s="122"/>
      <c r="B281" s="94"/>
      <c r="C281" s="94"/>
      <c r="D281" s="94"/>
      <c r="E281" s="94"/>
      <c r="F281" s="94"/>
      <c r="G281" s="94"/>
      <c r="H281" s="94"/>
      <c r="I281" s="94"/>
      <c r="J281" s="94"/>
      <c r="K281" s="81"/>
      <c r="L281" s="50" t="s">
        <v>238</v>
      </c>
      <c r="M281" s="8"/>
      <c r="N281" s="5">
        <v>1</v>
      </c>
      <c r="O281" s="20"/>
      <c r="P281" s="21">
        <v>1</v>
      </c>
      <c r="Q281" s="21">
        <f t="shared" si="85"/>
        <v>0</v>
      </c>
      <c r="R281" s="25"/>
      <c r="S281" s="38"/>
      <c r="T281" s="23"/>
      <c r="U281" s="30"/>
      <c r="V281" s="16"/>
      <c r="W281" s="16"/>
      <c r="X281" s="89"/>
      <c r="Y281" s="129"/>
      <c r="Z281" s="129"/>
      <c r="AA281" s="130"/>
      <c r="AB281" s="130"/>
      <c r="AC281" s="29" t="s">
        <v>404</v>
      </c>
    </row>
    <row r="282" spans="1:29" ht="30.75" customHeight="1" x14ac:dyDescent="0.25">
      <c r="A282" s="122"/>
      <c r="B282" s="94"/>
      <c r="C282" s="94"/>
      <c r="D282" s="94"/>
      <c r="E282" s="94"/>
      <c r="F282" s="94"/>
      <c r="G282" s="94"/>
      <c r="H282" s="94"/>
      <c r="I282" s="94"/>
      <c r="J282" s="94"/>
      <c r="K282" s="81"/>
      <c r="L282" s="50" t="s">
        <v>239</v>
      </c>
      <c r="M282" s="8"/>
      <c r="N282" s="5">
        <v>1</v>
      </c>
      <c r="O282" s="20"/>
      <c r="P282" s="21">
        <v>1</v>
      </c>
      <c r="Q282" s="21">
        <f t="shared" si="85"/>
        <v>0</v>
      </c>
      <c r="R282" s="25"/>
      <c r="S282" s="38"/>
      <c r="T282" s="23"/>
      <c r="U282" s="30"/>
      <c r="V282" s="16"/>
      <c r="W282" s="16"/>
      <c r="X282" s="89"/>
      <c r="Y282" s="129"/>
      <c r="Z282" s="129"/>
      <c r="AA282" s="130"/>
      <c r="AB282" s="130"/>
      <c r="AC282" s="29" t="s">
        <v>404</v>
      </c>
    </row>
    <row r="283" spans="1:29" ht="30.75" customHeight="1" x14ac:dyDescent="0.25">
      <c r="A283" s="122"/>
      <c r="B283" s="94"/>
      <c r="C283" s="94"/>
      <c r="D283" s="94"/>
      <c r="E283" s="94"/>
      <c r="F283" s="94"/>
      <c r="G283" s="94"/>
      <c r="H283" s="94"/>
      <c r="I283" s="94"/>
      <c r="J283" s="94"/>
      <c r="K283" s="81"/>
      <c r="L283" s="50" t="s">
        <v>240</v>
      </c>
      <c r="M283" s="8"/>
      <c r="N283" s="5">
        <v>1</v>
      </c>
      <c r="O283" s="20"/>
      <c r="P283" s="21">
        <v>1</v>
      </c>
      <c r="Q283" s="21">
        <f t="shared" si="85"/>
        <v>0</v>
      </c>
      <c r="R283" s="25"/>
      <c r="S283" s="38"/>
      <c r="T283" s="23"/>
      <c r="U283" s="30"/>
      <c r="V283" s="16"/>
      <c r="W283" s="16"/>
      <c r="X283" s="89"/>
      <c r="Y283" s="129"/>
      <c r="Z283" s="129"/>
      <c r="AA283" s="130"/>
      <c r="AB283" s="130"/>
      <c r="AC283" s="29" t="s">
        <v>404</v>
      </c>
    </row>
    <row r="284" spans="1:29" ht="30.75" customHeight="1" x14ac:dyDescent="0.25">
      <c r="A284" s="122"/>
      <c r="B284" s="94"/>
      <c r="C284" s="94"/>
      <c r="D284" s="94"/>
      <c r="E284" s="94"/>
      <c r="F284" s="94"/>
      <c r="G284" s="94"/>
      <c r="H284" s="94"/>
      <c r="I284" s="94"/>
      <c r="J284" s="94"/>
      <c r="K284" s="81"/>
      <c r="L284" s="50" t="s">
        <v>241</v>
      </c>
      <c r="M284" s="8"/>
      <c r="N284" s="5">
        <v>1</v>
      </c>
      <c r="O284" s="20"/>
      <c r="P284" s="21">
        <v>1</v>
      </c>
      <c r="Q284" s="21">
        <f t="shared" si="85"/>
        <v>0</v>
      </c>
      <c r="R284" s="25"/>
      <c r="S284" s="38"/>
      <c r="T284" s="23"/>
      <c r="U284" s="30"/>
      <c r="V284" s="16"/>
      <c r="W284" s="16"/>
      <c r="X284" s="89"/>
      <c r="Y284" s="129"/>
      <c r="Z284" s="129"/>
      <c r="AA284" s="130"/>
      <c r="AB284" s="130"/>
      <c r="AC284" s="29" t="s">
        <v>404</v>
      </c>
    </row>
    <row r="285" spans="1:29" ht="30.75" customHeight="1" x14ac:dyDescent="0.25">
      <c r="A285" s="122"/>
      <c r="B285" s="94"/>
      <c r="C285" s="94"/>
      <c r="D285" s="94"/>
      <c r="E285" s="94"/>
      <c r="F285" s="94"/>
      <c r="G285" s="94"/>
      <c r="H285" s="94"/>
      <c r="I285" s="94"/>
      <c r="J285" s="94"/>
      <c r="K285" s="81"/>
      <c r="L285" s="50" t="s">
        <v>242</v>
      </c>
      <c r="M285" s="8"/>
      <c r="N285" s="5">
        <v>1</v>
      </c>
      <c r="O285" s="20"/>
      <c r="P285" s="21">
        <v>1</v>
      </c>
      <c r="Q285" s="21">
        <f t="shared" si="85"/>
        <v>0</v>
      </c>
      <c r="R285" s="25"/>
      <c r="S285" s="38"/>
      <c r="T285" s="23"/>
      <c r="U285" s="30"/>
      <c r="V285" s="16"/>
      <c r="W285" s="16"/>
      <c r="X285" s="89"/>
      <c r="Y285" s="129"/>
      <c r="Z285" s="129"/>
      <c r="AA285" s="130"/>
      <c r="AB285" s="130"/>
      <c r="AC285" s="29" t="s">
        <v>404</v>
      </c>
    </row>
    <row r="286" spans="1:29" ht="30.75" customHeight="1" x14ac:dyDescent="0.25">
      <c r="A286" s="122"/>
      <c r="B286" s="94"/>
      <c r="C286" s="94"/>
      <c r="D286" s="94"/>
      <c r="E286" s="94"/>
      <c r="F286" s="94"/>
      <c r="G286" s="94"/>
      <c r="H286" s="94"/>
      <c r="I286" s="94"/>
      <c r="J286" s="94"/>
      <c r="K286" s="81"/>
      <c r="L286" s="50" t="s">
        <v>243</v>
      </c>
      <c r="M286" s="8"/>
      <c r="N286" s="5">
        <v>1</v>
      </c>
      <c r="O286" s="20"/>
      <c r="P286" s="21">
        <v>1</v>
      </c>
      <c r="Q286" s="21">
        <f t="shared" si="85"/>
        <v>0</v>
      </c>
      <c r="R286" s="25"/>
      <c r="S286" s="38"/>
      <c r="T286" s="23"/>
      <c r="U286" s="30"/>
      <c r="V286" s="16"/>
      <c r="W286" s="16"/>
      <c r="X286" s="89"/>
      <c r="Y286" s="129"/>
      <c r="Z286" s="129"/>
      <c r="AA286" s="130"/>
      <c r="AB286" s="130"/>
      <c r="AC286" s="29" t="s">
        <v>404</v>
      </c>
    </row>
    <row r="287" spans="1:29" ht="30.75" customHeight="1" x14ac:dyDescent="0.25">
      <c r="A287" s="122"/>
      <c r="B287" s="94"/>
      <c r="C287" s="94"/>
      <c r="D287" s="94"/>
      <c r="E287" s="94"/>
      <c r="F287" s="94"/>
      <c r="G287" s="94"/>
      <c r="H287" s="94"/>
      <c r="I287" s="94"/>
      <c r="J287" s="94"/>
      <c r="K287" s="81"/>
      <c r="L287" s="50" t="s">
        <v>244</v>
      </c>
      <c r="M287" s="8"/>
      <c r="N287" s="5">
        <v>1</v>
      </c>
      <c r="O287" s="20"/>
      <c r="P287" s="21">
        <v>1</v>
      </c>
      <c r="Q287" s="21">
        <f t="shared" si="85"/>
        <v>0</v>
      </c>
      <c r="R287" s="25"/>
      <c r="S287" s="38"/>
      <c r="T287" s="23"/>
      <c r="U287" s="30"/>
      <c r="V287" s="16"/>
      <c r="W287" s="16"/>
      <c r="X287" s="89"/>
      <c r="Y287" s="129"/>
      <c r="Z287" s="129"/>
      <c r="AA287" s="130"/>
      <c r="AB287" s="130"/>
      <c r="AC287" s="29" t="s">
        <v>404</v>
      </c>
    </row>
    <row r="288" spans="1:29" ht="30.75" customHeight="1" x14ac:dyDescent="0.25">
      <c r="A288" s="122"/>
      <c r="B288" s="94"/>
      <c r="C288" s="94"/>
      <c r="D288" s="94"/>
      <c r="E288" s="94"/>
      <c r="F288" s="94"/>
      <c r="G288" s="94"/>
      <c r="H288" s="94"/>
      <c r="I288" s="94"/>
      <c r="J288" s="94"/>
      <c r="K288" s="81"/>
      <c r="L288" s="50" t="s">
        <v>245</v>
      </c>
      <c r="M288" s="8"/>
      <c r="N288" s="5">
        <v>1</v>
      </c>
      <c r="O288" s="20"/>
      <c r="P288" s="21">
        <v>1</v>
      </c>
      <c r="Q288" s="21">
        <f t="shared" si="85"/>
        <v>0</v>
      </c>
      <c r="R288" s="25"/>
      <c r="S288" s="38"/>
      <c r="T288" s="23"/>
      <c r="U288" s="30"/>
      <c r="V288" s="16"/>
      <c r="W288" s="16"/>
      <c r="X288" s="89"/>
      <c r="Y288" s="129"/>
      <c r="Z288" s="129"/>
      <c r="AA288" s="130"/>
      <c r="AB288" s="130"/>
      <c r="AC288" s="29" t="s">
        <v>404</v>
      </c>
    </row>
    <row r="289" spans="1:29" ht="30.75" customHeight="1" x14ac:dyDescent="0.25">
      <c r="A289" s="122"/>
      <c r="B289" s="94"/>
      <c r="C289" s="94"/>
      <c r="D289" s="94"/>
      <c r="E289" s="94"/>
      <c r="F289" s="94"/>
      <c r="G289" s="94"/>
      <c r="H289" s="94"/>
      <c r="I289" s="94"/>
      <c r="J289" s="94"/>
      <c r="K289" s="81"/>
      <c r="L289" s="50" t="s">
        <v>246</v>
      </c>
      <c r="M289" s="22"/>
      <c r="N289" s="5">
        <v>1</v>
      </c>
      <c r="O289" s="20"/>
      <c r="P289" s="21">
        <v>1</v>
      </c>
      <c r="Q289" s="21">
        <f t="shared" si="85"/>
        <v>0</v>
      </c>
      <c r="R289" s="25"/>
      <c r="S289" s="38"/>
      <c r="T289" s="23"/>
      <c r="U289" s="30"/>
      <c r="V289" s="16"/>
      <c r="W289" s="16"/>
      <c r="X289" s="89"/>
      <c r="Y289" s="129"/>
      <c r="Z289" s="129"/>
      <c r="AA289" s="130"/>
      <c r="AB289" s="130"/>
      <c r="AC289" s="29" t="s">
        <v>404</v>
      </c>
    </row>
    <row r="290" spans="1:29" ht="30.75" customHeight="1" x14ac:dyDescent="0.25">
      <c r="A290" s="122"/>
      <c r="B290" s="94"/>
      <c r="C290" s="94"/>
      <c r="D290" s="94"/>
      <c r="E290" s="94"/>
      <c r="F290" s="94"/>
      <c r="G290" s="94"/>
      <c r="H290" s="94"/>
      <c r="I290" s="94"/>
      <c r="J290" s="94"/>
      <c r="K290" s="81"/>
      <c r="L290" s="50" t="s">
        <v>247</v>
      </c>
      <c r="M290" s="22"/>
      <c r="N290" s="5">
        <v>1</v>
      </c>
      <c r="O290" s="20"/>
      <c r="P290" s="21">
        <v>1</v>
      </c>
      <c r="Q290" s="21">
        <f t="shared" si="85"/>
        <v>0</v>
      </c>
      <c r="R290" s="25"/>
      <c r="S290" s="38"/>
      <c r="T290" s="23"/>
      <c r="U290" s="30"/>
      <c r="V290" s="16"/>
      <c r="W290" s="16"/>
      <c r="X290" s="89"/>
      <c r="Y290" s="129"/>
      <c r="Z290" s="129"/>
      <c r="AA290" s="130"/>
      <c r="AB290" s="130"/>
      <c r="AC290" s="29" t="s">
        <v>404</v>
      </c>
    </row>
    <row r="291" spans="1:29" ht="30.75" customHeight="1" x14ac:dyDescent="0.25">
      <c r="A291" s="122"/>
      <c r="B291" s="94"/>
      <c r="C291" s="94"/>
      <c r="D291" s="94"/>
      <c r="E291" s="94"/>
      <c r="F291" s="94"/>
      <c r="G291" s="94"/>
      <c r="H291" s="94"/>
      <c r="I291" s="94"/>
      <c r="J291" s="94"/>
      <c r="K291" s="81"/>
      <c r="L291" s="50" t="s">
        <v>248</v>
      </c>
      <c r="M291" s="22"/>
      <c r="N291" s="5">
        <v>1</v>
      </c>
      <c r="O291" s="20"/>
      <c r="P291" s="21">
        <v>1</v>
      </c>
      <c r="Q291" s="21">
        <f t="shared" si="85"/>
        <v>0</v>
      </c>
      <c r="R291" s="25"/>
      <c r="S291" s="38"/>
      <c r="T291" s="23"/>
      <c r="U291" s="30"/>
      <c r="V291" s="16"/>
      <c r="W291" s="16"/>
      <c r="X291" s="89"/>
      <c r="Y291" s="129"/>
      <c r="Z291" s="129"/>
      <c r="AA291" s="130"/>
      <c r="AB291" s="130"/>
      <c r="AC291" s="29" t="s">
        <v>404</v>
      </c>
    </row>
    <row r="292" spans="1:29" ht="30.75" customHeight="1" x14ac:dyDescent="0.25">
      <c r="A292" s="123"/>
      <c r="B292" s="95"/>
      <c r="C292" s="94"/>
      <c r="D292" s="94"/>
      <c r="E292" s="95"/>
      <c r="F292" s="94"/>
      <c r="G292" s="94"/>
      <c r="H292" s="94"/>
      <c r="I292" s="94"/>
      <c r="J292" s="94"/>
      <c r="K292" s="82"/>
      <c r="L292" s="35" t="s">
        <v>29</v>
      </c>
      <c r="M292" s="21"/>
      <c r="N292" s="55">
        <f>SUM(N280:N291)</f>
        <v>12</v>
      </c>
      <c r="O292" s="21"/>
      <c r="P292" s="21">
        <v>1</v>
      </c>
      <c r="Q292" s="21">
        <f>IFERROR(IF((+O292/P292)&gt;100%,100%,(O292/P292)),"")</f>
        <v>0</v>
      </c>
      <c r="R292" s="25"/>
      <c r="S292" s="24"/>
      <c r="T292" s="23"/>
      <c r="U292" s="16"/>
      <c r="V292" s="16"/>
      <c r="W292" s="16"/>
      <c r="X292" s="16"/>
      <c r="Y292" s="27"/>
      <c r="Z292" s="27"/>
      <c r="AA292" s="28"/>
      <c r="AB292" s="28"/>
      <c r="AC292" s="29" t="s">
        <v>404</v>
      </c>
    </row>
    <row r="293" spans="1:29" ht="30.75" customHeight="1" x14ac:dyDescent="0.25">
      <c r="A293" s="33" t="s">
        <v>2</v>
      </c>
      <c r="B293" s="33" t="s">
        <v>83</v>
      </c>
      <c r="C293" s="33" t="s">
        <v>3</v>
      </c>
      <c r="D293" s="33" t="s">
        <v>4</v>
      </c>
      <c r="E293" s="33" t="s">
        <v>5</v>
      </c>
      <c r="F293" s="33" t="s">
        <v>6</v>
      </c>
      <c r="G293" s="33" t="s">
        <v>7</v>
      </c>
      <c r="H293" s="33" t="s">
        <v>8</v>
      </c>
      <c r="I293" s="33" t="s">
        <v>9</v>
      </c>
      <c r="J293" s="33" t="s">
        <v>10</v>
      </c>
      <c r="K293" s="33" t="s">
        <v>85</v>
      </c>
      <c r="L293" s="33" t="s">
        <v>11</v>
      </c>
      <c r="M293" s="33" t="s">
        <v>12</v>
      </c>
      <c r="N293" s="33" t="s">
        <v>13</v>
      </c>
      <c r="O293" s="33" t="s">
        <v>14</v>
      </c>
      <c r="P293" s="33" t="s">
        <v>15</v>
      </c>
      <c r="Q293" s="33" t="s">
        <v>16</v>
      </c>
      <c r="R293" s="33" t="s">
        <v>79</v>
      </c>
      <c r="S293" s="34" t="s">
        <v>18</v>
      </c>
      <c r="T293" s="34" t="s">
        <v>19</v>
      </c>
      <c r="U293" s="32" t="s">
        <v>80</v>
      </c>
      <c r="V293" s="32" t="s">
        <v>20</v>
      </c>
      <c r="W293" s="32" t="s">
        <v>84</v>
      </c>
      <c r="X293" s="32" t="s">
        <v>21</v>
      </c>
      <c r="Y293" s="32" t="s">
        <v>81</v>
      </c>
      <c r="Z293" s="32" t="s">
        <v>82</v>
      </c>
      <c r="AA293" s="32" t="s">
        <v>22</v>
      </c>
      <c r="AB293" s="32" t="s">
        <v>23</v>
      </c>
      <c r="AC293" s="32" t="s">
        <v>24</v>
      </c>
    </row>
    <row r="294" spans="1:29" ht="30.75" customHeight="1" x14ac:dyDescent="0.25">
      <c r="A294" s="121">
        <v>3</v>
      </c>
      <c r="B294" s="97" t="s">
        <v>782</v>
      </c>
      <c r="C294" s="97" t="s">
        <v>392</v>
      </c>
      <c r="D294" s="97" t="s">
        <v>393</v>
      </c>
      <c r="E294" s="115" t="s">
        <v>135</v>
      </c>
      <c r="F294" s="115" t="s">
        <v>54</v>
      </c>
      <c r="G294" s="115" t="s">
        <v>367</v>
      </c>
      <c r="H294" s="97" t="s">
        <v>394</v>
      </c>
      <c r="I294" s="115" t="s">
        <v>395</v>
      </c>
      <c r="J294" s="97" t="s">
        <v>396</v>
      </c>
      <c r="K294" s="77" t="s">
        <v>397</v>
      </c>
      <c r="L294" s="50" t="s">
        <v>237</v>
      </c>
      <c r="M294" s="8"/>
      <c r="N294" s="5">
        <v>6</v>
      </c>
      <c r="O294" s="20"/>
      <c r="P294" s="21">
        <v>1</v>
      </c>
      <c r="Q294" s="21">
        <f>IFERROR(IF((+O294/P294)&gt;100%,100%,(O294/P294)),"")</f>
        <v>0</v>
      </c>
      <c r="R294" s="25"/>
      <c r="S294" s="38"/>
      <c r="T294" s="23"/>
      <c r="U294" s="30"/>
      <c r="V294" s="16"/>
      <c r="W294" s="16"/>
      <c r="X294" s="89"/>
      <c r="Y294" s="129"/>
      <c r="Z294" s="129"/>
      <c r="AA294" s="130"/>
      <c r="AB294" s="130"/>
      <c r="AC294" s="29" t="s">
        <v>404</v>
      </c>
    </row>
    <row r="295" spans="1:29" ht="30.75" customHeight="1" x14ac:dyDescent="0.25">
      <c r="A295" s="122"/>
      <c r="B295" s="97"/>
      <c r="C295" s="97"/>
      <c r="D295" s="97"/>
      <c r="E295" s="116"/>
      <c r="F295" s="116"/>
      <c r="G295" s="116"/>
      <c r="H295" s="97"/>
      <c r="I295" s="116"/>
      <c r="J295" s="97"/>
      <c r="K295" s="78"/>
      <c r="L295" s="50" t="s">
        <v>238</v>
      </c>
      <c r="M295" s="8"/>
      <c r="N295" s="5">
        <v>6</v>
      </c>
      <c r="O295" s="20"/>
      <c r="P295" s="21">
        <v>1</v>
      </c>
      <c r="Q295" s="21">
        <f>IFERROR(IF((+O295/P295)&gt;100%,100%,(O295/P295)),"")</f>
        <v>0</v>
      </c>
      <c r="R295" s="25"/>
      <c r="S295" s="38"/>
      <c r="T295" s="23"/>
      <c r="U295" s="30"/>
      <c r="V295" s="16"/>
      <c r="W295" s="16"/>
      <c r="X295" s="89"/>
      <c r="Y295" s="129"/>
      <c r="Z295" s="129"/>
      <c r="AA295" s="130"/>
      <c r="AB295" s="130"/>
      <c r="AC295" s="29" t="s">
        <v>404</v>
      </c>
    </row>
    <row r="296" spans="1:29" ht="30.75" customHeight="1" x14ac:dyDescent="0.25">
      <c r="A296" s="122"/>
      <c r="B296" s="97"/>
      <c r="C296" s="97"/>
      <c r="D296" s="97"/>
      <c r="E296" s="116"/>
      <c r="F296" s="116"/>
      <c r="G296" s="116"/>
      <c r="H296" s="97"/>
      <c r="I296" s="116"/>
      <c r="J296" s="97"/>
      <c r="K296" s="78"/>
      <c r="L296" s="50" t="s">
        <v>239</v>
      </c>
      <c r="M296" s="8"/>
      <c r="N296" s="5">
        <v>6</v>
      </c>
      <c r="O296" s="20"/>
      <c r="P296" s="21">
        <v>1</v>
      </c>
      <c r="Q296" s="21">
        <f t="shared" ref="Q296:Q305" si="86">IFERROR(IF((+O296/P296)&gt;100%,100%,(O296/P296)),"")</f>
        <v>0</v>
      </c>
      <c r="R296" s="25"/>
      <c r="S296" s="38"/>
      <c r="T296" s="23"/>
      <c r="U296" s="30"/>
      <c r="V296" s="16"/>
      <c r="W296" s="16"/>
      <c r="X296" s="89"/>
      <c r="Y296" s="129"/>
      <c r="Z296" s="129"/>
      <c r="AA296" s="130"/>
      <c r="AB296" s="130"/>
      <c r="AC296" s="29" t="s">
        <v>404</v>
      </c>
    </row>
    <row r="297" spans="1:29" ht="30.75" customHeight="1" x14ac:dyDescent="0.25">
      <c r="A297" s="122"/>
      <c r="B297" s="97"/>
      <c r="C297" s="97"/>
      <c r="D297" s="97"/>
      <c r="E297" s="116"/>
      <c r="F297" s="116"/>
      <c r="G297" s="116"/>
      <c r="H297" s="97"/>
      <c r="I297" s="116"/>
      <c r="J297" s="97"/>
      <c r="K297" s="78"/>
      <c r="L297" s="50" t="s">
        <v>240</v>
      </c>
      <c r="M297" s="8"/>
      <c r="N297" s="5">
        <v>6</v>
      </c>
      <c r="O297" s="20"/>
      <c r="P297" s="21">
        <v>1</v>
      </c>
      <c r="Q297" s="21">
        <f t="shared" si="86"/>
        <v>0</v>
      </c>
      <c r="R297" s="25"/>
      <c r="S297" s="38"/>
      <c r="T297" s="23"/>
      <c r="U297" s="30"/>
      <c r="V297" s="16"/>
      <c r="W297" s="16"/>
      <c r="X297" s="89"/>
      <c r="Y297" s="129"/>
      <c r="Z297" s="129"/>
      <c r="AA297" s="130"/>
      <c r="AB297" s="130"/>
      <c r="AC297" s="29" t="s">
        <v>404</v>
      </c>
    </row>
    <row r="298" spans="1:29" ht="30.75" customHeight="1" x14ac:dyDescent="0.25">
      <c r="A298" s="122"/>
      <c r="B298" s="97"/>
      <c r="C298" s="97"/>
      <c r="D298" s="97"/>
      <c r="E298" s="116"/>
      <c r="F298" s="116"/>
      <c r="G298" s="116"/>
      <c r="H298" s="97"/>
      <c r="I298" s="116"/>
      <c r="J298" s="97"/>
      <c r="K298" s="78"/>
      <c r="L298" s="50" t="s">
        <v>241</v>
      </c>
      <c r="M298" s="8"/>
      <c r="N298" s="5">
        <v>6</v>
      </c>
      <c r="O298" s="20"/>
      <c r="P298" s="21">
        <v>1</v>
      </c>
      <c r="Q298" s="21">
        <f t="shared" si="86"/>
        <v>0</v>
      </c>
      <c r="R298" s="25"/>
      <c r="S298" s="38"/>
      <c r="T298" s="23"/>
      <c r="U298" s="30"/>
      <c r="V298" s="16"/>
      <c r="W298" s="16"/>
      <c r="X298" s="89"/>
      <c r="Y298" s="129"/>
      <c r="Z298" s="129"/>
      <c r="AA298" s="130"/>
      <c r="AB298" s="130"/>
      <c r="AC298" s="29" t="s">
        <v>404</v>
      </c>
    </row>
    <row r="299" spans="1:29" ht="30.75" customHeight="1" x14ac:dyDescent="0.25">
      <c r="A299" s="122"/>
      <c r="B299" s="97"/>
      <c r="C299" s="97"/>
      <c r="D299" s="97"/>
      <c r="E299" s="116"/>
      <c r="F299" s="116"/>
      <c r="G299" s="116"/>
      <c r="H299" s="97"/>
      <c r="I299" s="116"/>
      <c r="J299" s="97"/>
      <c r="K299" s="78"/>
      <c r="L299" s="50" t="s">
        <v>242</v>
      </c>
      <c r="M299" s="8"/>
      <c r="N299" s="5">
        <v>6</v>
      </c>
      <c r="O299" s="20"/>
      <c r="P299" s="21">
        <v>1</v>
      </c>
      <c r="Q299" s="21">
        <f t="shared" si="86"/>
        <v>0</v>
      </c>
      <c r="R299" s="25"/>
      <c r="S299" s="38"/>
      <c r="T299" s="23"/>
      <c r="U299" s="30"/>
      <c r="V299" s="16"/>
      <c r="W299" s="16"/>
      <c r="X299" s="89"/>
      <c r="Y299" s="129"/>
      <c r="Z299" s="129"/>
      <c r="AA299" s="130"/>
      <c r="AB299" s="130"/>
      <c r="AC299" s="29" t="s">
        <v>404</v>
      </c>
    </row>
    <row r="300" spans="1:29" ht="30.75" customHeight="1" x14ac:dyDescent="0.25">
      <c r="A300" s="122"/>
      <c r="B300" s="97"/>
      <c r="C300" s="97"/>
      <c r="D300" s="97"/>
      <c r="E300" s="116"/>
      <c r="F300" s="116"/>
      <c r="G300" s="116"/>
      <c r="H300" s="97"/>
      <c r="I300" s="116"/>
      <c r="J300" s="97"/>
      <c r="K300" s="78"/>
      <c r="L300" s="50" t="s">
        <v>243</v>
      </c>
      <c r="M300" s="8"/>
      <c r="N300" s="5">
        <v>6</v>
      </c>
      <c r="O300" s="20"/>
      <c r="P300" s="21">
        <v>1</v>
      </c>
      <c r="Q300" s="21">
        <f t="shared" si="86"/>
        <v>0</v>
      </c>
      <c r="R300" s="25"/>
      <c r="S300" s="38"/>
      <c r="T300" s="23"/>
      <c r="U300" s="30"/>
      <c r="V300" s="16"/>
      <c r="W300" s="16"/>
      <c r="X300" s="89"/>
      <c r="Y300" s="129"/>
      <c r="Z300" s="129"/>
      <c r="AA300" s="130"/>
      <c r="AB300" s="130"/>
      <c r="AC300" s="29" t="s">
        <v>404</v>
      </c>
    </row>
    <row r="301" spans="1:29" ht="30.75" customHeight="1" x14ac:dyDescent="0.25">
      <c r="A301" s="122"/>
      <c r="B301" s="97"/>
      <c r="C301" s="97"/>
      <c r="D301" s="97"/>
      <c r="E301" s="116"/>
      <c r="F301" s="116"/>
      <c r="G301" s="116"/>
      <c r="H301" s="97"/>
      <c r="I301" s="116"/>
      <c r="J301" s="97"/>
      <c r="K301" s="78"/>
      <c r="L301" s="50" t="s">
        <v>244</v>
      </c>
      <c r="M301" s="8"/>
      <c r="N301" s="5">
        <v>6</v>
      </c>
      <c r="O301" s="20"/>
      <c r="P301" s="21">
        <v>1</v>
      </c>
      <c r="Q301" s="21">
        <f t="shared" si="86"/>
        <v>0</v>
      </c>
      <c r="R301" s="25"/>
      <c r="S301" s="38"/>
      <c r="T301" s="23"/>
      <c r="U301" s="30"/>
      <c r="V301" s="16"/>
      <c r="W301" s="16"/>
      <c r="X301" s="89"/>
      <c r="Y301" s="129"/>
      <c r="Z301" s="129"/>
      <c r="AA301" s="130"/>
      <c r="AB301" s="130"/>
      <c r="AC301" s="29" t="s">
        <v>404</v>
      </c>
    </row>
    <row r="302" spans="1:29" ht="30.75" customHeight="1" x14ac:dyDescent="0.25">
      <c r="A302" s="122"/>
      <c r="B302" s="97"/>
      <c r="C302" s="97"/>
      <c r="D302" s="97"/>
      <c r="E302" s="116"/>
      <c r="F302" s="116"/>
      <c r="G302" s="116"/>
      <c r="H302" s="97"/>
      <c r="I302" s="116"/>
      <c r="J302" s="97"/>
      <c r="K302" s="78"/>
      <c r="L302" s="50" t="s">
        <v>245</v>
      </c>
      <c r="M302" s="8"/>
      <c r="N302" s="5">
        <v>6</v>
      </c>
      <c r="O302" s="20"/>
      <c r="P302" s="21">
        <v>1</v>
      </c>
      <c r="Q302" s="21">
        <f t="shared" si="86"/>
        <v>0</v>
      </c>
      <c r="R302" s="25"/>
      <c r="S302" s="38"/>
      <c r="T302" s="23"/>
      <c r="U302" s="30"/>
      <c r="V302" s="16"/>
      <c r="W302" s="16"/>
      <c r="X302" s="89"/>
      <c r="Y302" s="129"/>
      <c r="Z302" s="129"/>
      <c r="AA302" s="130"/>
      <c r="AB302" s="130"/>
      <c r="AC302" s="29" t="s">
        <v>404</v>
      </c>
    </row>
    <row r="303" spans="1:29" ht="30.75" customHeight="1" x14ac:dyDescent="0.25">
      <c r="A303" s="122"/>
      <c r="B303" s="97"/>
      <c r="C303" s="97"/>
      <c r="D303" s="97"/>
      <c r="E303" s="116"/>
      <c r="F303" s="116"/>
      <c r="G303" s="116"/>
      <c r="H303" s="97"/>
      <c r="I303" s="116"/>
      <c r="J303" s="97"/>
      <c r="K303" s="78"/>
      <c r="L303" s="50" t="s">
        <v>246</v>
      </c>
      <c r="M303" s="22"/>
      <c r="N303" s="5">
        <v>6</v>
      </c>
      <c r="O303" s="20"/>
      <c r="P303" s="21">
        <v>1</v>
      </c>
      <c r="Q303" s="21">
        <f t="shared" si="86"/>
        <v>0</v>
      </c>
      <c r="R303" s="25"/>
      <c r="S303" s="38"/>
      <c r="T303" s="23"/>
      <c r="U303" s="30"/>
      <c r="V303" s="16"/>
      <c r="W303" s="16"/>
      <c r="X303" s="89"/>
      <c r="Y303" s="129"/>
      <c r="Z303" s="129"/>
      <c r="AA303" s="130"/>
      <c r="AB303" s="130"/>
      <c r="AC303" s="29" t="s">
        <v>404</v>
      </c>
    </row>
    <row r="304" spans="1:29" ht="30.75" customHeight="1" x14ac:dyDescent="0.25">
      <c r="A304" s="122"/>
      <c r="B304" s="97"/>
      <c r="C304" s="97"/>
      <c r="D304" s="97"/>
      <c r="E304" s="116"/>
      <c r="F304" s="116"/>
      <c r="G304" s="116"/>
      <c r="H304" s="97"/>
      <c r="I304" s="116"/>
      <c r="J304" s="97"/>
      <c r="K304" s="78"/>
      <c r="L304" s="50" t="s">
        <v>247</v>
      </c>
      <c r="M304" s="22"/>
      <c r="N304" s="5">
        <v>6</v>
      </c>
      <c r="O304" s="20"/>
      <c r="P304" s="21">
        <v>1</v>
      </c>
      <c r="Q304" s="21">
        <f t="shared" si="86"/>
        <v>0</v>
      </c>
      <c r="R304" s="25"/>
      <c r="S304" s="38"/>
      <c r="T304" s="23"/>
      <c r="U304" s="30"/>
      <c r="V304" s="16"/>
      <c r="W304" s="16"/>
      <c r="X304" s="89"/>
      <c r="Y304" s="129"/>
      <c r="Z304" s="129"/>
      <c r="AA304" s="130"/>
      <c r="AB304" s="130"/>
      <c r="AC304" s="29" t="s">
        <v>404</v>
      </c>
    </row>
    <row r="305" spans="1:29" ht="30.75" customHeight="1" x14ac:dyDescent="0.25">
      <c r="A305" s="122"/>
      <c r="B305" s="97"/>
      <c r="C305" s="97"/>
      <c r="D305" s="97"/>
      <c r="E305" s="116"/>
      <c r="F305" s="116"/>
      <c r="G305" s="116"/>
      <c r="H305" s="97"/>
      <c r="I305" s="116"/>
      <c r="J305" s="97"/>
      <c r="K305" s="78"/>
      <c r="L305" s="50" t="s">
        <v>248</v>
      </c>
      <c r="M305" s="22"/>
      <c r="N305" s="5">
        <v>6</v>
      </c>
      <c r="O305" s="20"/>
      <c r="P305" s="21">
        <v>1</v>
      </c>
      <c r="Q305" s="21">
        <f t="shared" si="86"/>
        <v>0</v>
      </c>
      <c r="R305" s="25"/>
      <c r="S305" s="38"/>
      <c r="T305" s="23"/>
      <c r="U305" s="30"/>
      <c r="V305" s="16"/>
      <c r="W305" s="16"/>
      <c r="X305" s="89"/>
      <c r="Y305" s="129"/>
      <c r="Z305" s="129"/>
      <c r="AA305" s="130"/>
      <c r="AB305" s="130"/>
      <c r="AC305" s="29" t="s">
        <v>404</v>
      </c>
    </row>
    <row r="306" spans="1:29" ht="30.75" customHeight="1" x14ac:dyDescent="0.25">
      <c r="A306" s="123"/>
      <c r="B306" s="97"/>
      <c r="C306" s="97"/>
      <c r="D306" s="97"/>
      <c r="E306" s="117"/>
      <c r="F306" s="116"/>
      <c r="G306" s="116"/>
      <c r="H306" s="97"/>
      <c r="I306" s="117"/>
      <c r="J306" s="97"/>
      <c r="K306" s="79"/>
      <c r="L306" s="35" t="s">
        <v>29</v>
      </c>
      <c r="M306" s="21"/>
      <c r="N306" s="39">
        <v>6</v>
      </c>
      <c r="O306" s="21"/>
      <c r="P306" s="21">
        <v>1</v>
      </c>
      <c r="Q306" s="21">
        <f>IFERROR(IF((+O306/P306)&gt;100%,100%,(O306/P306)),"")</f>
        <v>0</v>
      </c>
      <c r="R306" s="25"/>
      <c r="S306" s="24"/>
      <c r="T306" s="23"/>
      <c r="U306" s="16"/>
      <c r="V306" s="16"/>
      <c r="W306" s="16"/>
      <c r="X306" s="16"/>
      <c r="Y306" s="27"/>
      <c r="Z306" s="27"/>
      <c r="AA306" s="28"/>
      <c r="AB306" s="28"/>
      <c r="AC306" s="29" t="s">
        <v>404</v>
      </c>
    </row>
    <row r="307" spans="1:29" ht="30.75" customHeight="1" x14ac:dyDescent="0.25">
      <c r="A307" s="33" t="s">
        <v>2</v>
      </c>
      <c r="B307" s="33" t="s">
        <v>83</v>
      </c>
      <c r="C307" s="33" t="s">
        <v>3</v>
      </c>
      <c r="D307" s="33" t="s">
        <v>4</v>
      </c>
      <c r="E307" s="33" t="s">
        <v>5</v>
      </c>
      <c r="F307" s="33" t="s">
        <v>6</v>
      </c>
      <c r="G307" s="33" t="s">
        <v>7</v>
      </c>
      <c r="H307" s="33" t="s">
        <v>8</v>
      </c>
      <c r="I307" s="33" t="s">
        <v>9</v>
      </c>
      <c r="J307" s="33" t="s">
        <v>10</v>
      </c>
      <c r="K307" s="33" t="s">
        <v>85</v>
      </c>
      <c r="L307" s="33" t="s">
        <v>11</v>
      </c>
      <c r="M307" s="33" t="s">
        <v>12</v>
      </c>
      <c r="N307" s="33" t="s">
        <v>13</v>
      </c>
      <c r="O307" s="33" t="s">
        <v>14</v>
      </c>
      <c r="P307" s="33" t="s">
        <v>15</v>
      </c>
      <c r="Q307" s="33" t="s">
        <v>16</v>
      </c>
      <c r="R307" s="33" t="s">
        <v>79</v>
      </c>
      <c r="S307" s="34" t="s">
        <v>18</v>
      </c>
      <c r="T307" s="34" t="s">
        <v>19</v>
      </c>
      <c r="U307" s="32" t="s">
        <v>80</v>
      </c>
      <c r="V307" s="32" t="s">
        <v>20</v>
      </c>
      <c r="W307" s="32" t="s">
        <v>84</v>
      </c>
      <c r="X307" s="32" t="s">
        <v>21</v>
      </c>
      <c r="Y307" s="32" t="s">
        <v>81</v>
      </c>
      <c r="Z307" s="32" t="s">
        <v>82</v>
      </c>
      <c r="AA307" s="32" t="s">
        <v>22</v>
      </c>
      <c r="AB307" s="32" t="s">
        <v>23</v>
      </c>
      <c r="AC307" s="32" t="s">
        <v>24</v>
      </c>
    </row>
    <row r="308" spans="1:29" ht="30.75" customHeight="1" x14ac:dyDescent="0.25">
      <c r="A308" s="121">
        <v>4</v>
      </c>
      <c r="B308" s="90" t="s">
        <v>782</v>
      </c>
      <c r="C308" s="90" t="s">
        <v>398</v>
      </c>
      <c r="D308" s="97" t="s">
        <v>399</v>
      </c>
      <c r="E308" s="97" t="s">
        <v>88</v>
      </c>
      <c r="F308" s="97" t="s">
        <v>47</v>
      </c>
      <c r="G308" s="97" t="s">
        <v>381</v>
      </c>
      <c r="H308" s="97" t="s">
        <v>400</v>
      </c>
      <c r="I308" s="97" t="s">
        <v>401</v>
      </c>
      <c r="J308" s="97" t="s">
        <v>402</v>
      </c>
      <c r="K308" s="80" t="s">
        <v>403</v>
      </c>
      <c r="L308" s="19" t="s">
        <v>47</v>
      </c>
      <c r="M308" s="8"/>
      <c r="N308" s="184">
        <v>64003591377</v>
      </c>
      <c r="O308" s="20"/>
      <c r="P308" s="21">
        <v>0.9</v>
      </c>
      <c r="Q308" s="21">
        <f>IFERROR(IF((+O308/P308)&gt;100%,100%,(O308/P308)),"")</f>
        <v>0</v>
      </c>
      <c r="R308" s="25"/>
      <c r="S308" s="25"/>
      <c r="T308" s="23"/>
      <c r="U308" s="30"/>
      <c r="V308" s="16"/>
      <c r="W308" s="16"/>
      <c r="X308" s="16"/>
      <c r="Y308" s="27"/>
      <c r="Z308" s="27"/>
      <c r="AA308" s="28"/>
      <c r="AB308" s="28"/>
      <c r="AC308" s="29" t="s">
        <v>404</v>
      </c>
    </row>
    <row r="309" spans="1:29" ht="30.75" customHeight="1" x14ac:dyDescent="0.25">
      <c r="A309" s="123"/>
      <c r="B309" s="90"/>
      <c r="C309" s="90"/>
      <c r="D309" s="97"/>
      <c r="E309" s="97"/>
      <c r="F309" s="97"/>
      <c r="G309" s="97"/>
      <c r="H309" s="97"/>
      <c r="I309" s="97"/>
      <c r="J309" s="97"/>
      <c r="K309" s="82"/>
      <c r="L309" s="35" t="s">
        <v>29</v>
      </c>
      <c r="M309" s="21"/>
      <c r="N309" s="184">
        <v>64003591377</v>
      </c>
      <c r="O309" s="21"/>
      <c r="P309" s="21">
        <v>0.9</v>
      </c>
      <c r="Q309" s="21">
        <f>IFERROR(IF((+O309/P309)&gt;100%,100%,(O309/P309)),"")</f>
        <v>0</v>
      </c>
      <c r="R309" s="25"/>
      <c r="S309" s="24"/>
      <c r="T309" s="23"/>
      <c r="U309" s="16"/>
      <c r="V309" s="16"/>
      <c r="W309" s="16"/>
      <c r="X309" s="16"/>
      <c r="Y309" s="27"/>
      <c r="Z309" s="27"/>
      <c r="AA309" s="28"/>
      <c r="AB309" s="28"/>
      <c r="AC309" s="29" t="s">
        <v>404</v>
      </c>
    </row>
    <row r="310" spans="1:29" ht="30.75" customHeight="1" x14ac:dyDescent="0.25">
      <c r="A310" s="33" t="s">
        <v>2</v>
      </c>
      <c r="B310" s="33" t="s">
        <v>83</v>
      </c>
      <c r="C310" s="33" t="s">
        <v>3</v>
      </c>
      <c r="D310" s="33" t="s">
        <v>4</v>
      </c>
      <c r="E310" s="33" t="s">
        <v>5</v>
      </c>
      <c r="F310" s="33" t="s">
        <v>6</v>
      </c>
      <c r="G310" s="33" t="s">
        <v>7</v>
      </c>
      <c r="H310" s="33" t="s">
        <v>8</v>
      </c>
      <c r="I310" s="33" t="s">
        <v>9</v>
      </c>
      <c r="J310" s="33" t="s">
        <v>10</v>
      </c>
      <c r="K310" s="33" t="s">
        <v>85</v>
      </c>
      <c r="L310" s="33" t="s">
        <v>11</v>
      </c>
      <c r="M310" s="33" t="s">
        <v>12</v>
      </c>
      <c r="N310" s="33" t="s">
        <v>13</v>
      </c>
      <c r="O310" s="33" t="s">
        <v>14</v>
      </c>
      <c r="P310" s="33" t="s">
        <v>15</v>
      </c>
      <c r="Q310" s="33" t="s">
        <v>16</v>
      </c>
      <c r="R310" s="33" t="s">
        <v>79</v>
      </c>
      <c r="S310" s="34" t="s">
        <v>18</v>
      </c>
      <c r="T310" s="34" t="s">
        <v>19</v>
      </c>
      <c r="U310" s="32" t="s">
        <v>80</v>
      </c>
      <c r="V310" s="32" t="s">
        <v>20</v>
      </c>
      <c r="W310" s="32" t="s">
        <v>84</v>
      </c>
      <c r="X310" s="32" t="s">
        <v>21</v>
      </c>
      <c r="Y310" s="32" t="s">
        <v>81</v>
      </c>
      <c r="Z310" s="32" t="s">
        <v>82</v>
      </c>
      <c r="AA310" s="32" t="s">
        <v>22</v>
      </c>
      <c r="AB310" s="32" t="s">
        <v>23</v>
      </c>
      <c r="AC310" s="32" t="s">
        <v>24</v>
      </c>
    </row>
    <row r="311" spans="1:29" ht="30.75" customHeight="1" x14ac:dyDescent="0.25">
      <c r="A311" s="121">
        <v>1</v>
      </c>
      <c r="B311" s="93" t="s">
        <v>782</v>
      </c>
      <c r="C311" s="93" t="s">
        <v>405</v>
      </c>
      <c r="D311" s="83" t="s">
        <v>406</v>
      </c>
      <c r="E311" s="93" t="s">
        <v>88</v>
      </c>
      <c r="F311" s="93" t="s">
        <v>89</v>
      </c>
      <c r="G311" s="83" t="s">
        <v>25</v>
      </c>
      <c r="H311" s="93" t="s">
        <v>407</v>
      </c>
      <c r="I311" s="93" t="s">
        <v>408</v>
      </c>
      <c r="J311" s="93" t="s">
        <v>409</v>
      </c>
      <c r="K311" s="83" t="s">
        <v>410</v>
      </c>
      <c r="L311" s="8" t="s">
        <v>38</v>
      </c>
      <c r="M311" s="8"/>
      <c r="N311" s="8" t="s">
        <v>679</v>
      </c>
      <c r="O311" s="20"/>
      <c r="P311" s="21">
        <v>0.9</v>
      </c>
      <c r="Q311" s="21">
        <f t="shared" ref="Q311:Q313" si="87">IFERROR(IF((+O311/P311)&gt;100%,100%,(O311/P311)),"")</f>
        <v>0</v>
      </c>
      <c r="R311" s="22"/>
      <c r="S311" s="22"/>
      <c r="T311" s="31"/>
      <c r="U311" s="30"/>
      <c r="V311" s="16"/>
      <c r="W311" s="16"/>
      <c r="X311" s="16"/>
      <c r="Y311" s="27"/>
      <c r="Z311" s="16"/>
      <c r="AA311" s="16"/>
      <c r="AB311" s="16"/>
      <c r="AC311" s="29" t="s">
        <v>450</v>
      </c>
    </row>
    <row r="312" spans="1:29" ht="30.75" customHeight="1" x14ac:dyDescent="0.25">
      <c r="A312" s="122"/>
      <c r="B312" s="94"/>
      <c r="C312" s="94"/>
      <c r="D312" s="84"/>
      <c r="E312" s="94"/>
      <c r="F312" s="94"/>
      <c r="G312" s="84"/>
      <c r="H312" s="94"/>
      <c r="I312" s="94"/>
      <c r="J312" s="94"/>
      <c r="K312" s="84"/>
      <c r="L312" s="8" t="s">
        <v>39</v>
      </c>
      <c r="M312" s="8"/>
      <c r="N312" s="8" t="s">
        <v>679</v>
      </c>
      <c r="O312" s="20"/>
      <c r="P312" s="21">
        <v>0.9</v>
      </c>
      <c r="Q312" s="21">
        <f t="shared" si="87"/>
        <v>0</v>
      </c>
      <c r="R312" s="22"/>
      <c r="S312" s="22"/>
      <c r="T312" s="31"/>
      <c r="U312" s="30"/>
      <c r="V312" s="16"/>
      <c r="W312" s="16"/>
      <c r="X312" s="16"/>
      <c r="Y312" s="27"/>
      <c r="Z312" s="27"/>
      <c r="AA312" s="28"/>
      <c r="AB312" s="28"/>
      <c r="AC312" s="29" t="s">
        <v>450</v>
      </c>
    </row>
    <row r="313" spans="1:29" ht="30.75" customHeight="1" x14ac:dyDescent="0.25">
      <c r="A313" s="122"/>
      <c r="B313" s="94"/>
      <c r="C313" s="94"/>
      <c r="D313" s="84"/>
      <c r="E313" s="94"/>
      <c r="F313" s="94"/>
      <c r="G313" s="84"/>
      <c r="H313" s="94"/>
      <c r="I313" s="94"/>
      <c r="J313" s="94"/>
      <c r="K313" s="84"/>
      <c r="L313" s="8" t="s">
        <v>40</v>
      </c>
      <c r="M313" s="8"/>
      <c r="N313" s="8" t="s">
        <v>679</v>
      </c>
      <c r="O313" s="20"/>
      <c r="P313" s="21">
        <v>0.9</v>
      </c>
      <c r="Q313" s="21">
        <f t="shared" si="87"/>
        <v>0</v>
      </c>
      <c r="R313" s="22"/>
      <c r="S313" s="22"/>
      <c r="T313" s="31"/>
      <c r="U313" s="30"/>
      <c r="V313" s="16"/>
      <c r="W313" s="16"/>
      <c r="X313" s="16"/>
      <c r="Y313" s="27"/>
      <c r="Z313" s="27"/>
      <c r="AA313" s="28"/>
      <c r="AB313" s="28"/>
      <c r="AC313" s="29" t="s">
        <v>450</v>
      </c>
    </row>
    <row r="314" spans="1:29" ht="30.75" customHeight="1" x14ac:dyDescent="0.25">
      <c r="A314" s="122"/>
      <c r="B314" s="94"/>
      <c r="C314" s="94"/>
      <c r="D314" s="84"/>
      <c r="E314" s="94"/>
      <c r="F314" s="94"/>
      <c r="G314" s="84"/>
      <c r="H314" s="94"/>
      <c r="I314" s="94"/>
      <c r="J314" s="94"/>
      <c r="K314" s="84"/>
      <c r="L314" s="8" t="s">
        <v>41</v>
      </c>
      <c r="M314" s="22"/>
      <c r="N314" s="8" t="s">
        <v>679</v>
      </c>
      <c r="O314" s="20"/>
      <c r="P314" s="21">
        <v>0.9</v>
      </c>
      <c r="Q314" s="21">
        <f>IFERROR(IF((+O314/P314)&gt;100%,100%,(O314/P314)),"")</f>
        <v>0</v>
      </c>
      <c r="R314" s="22"/>
      <c r="S314" s="22"/>
      <c r="T314" s="31"/>
      <c r="U314" s="30"/>
      <c r="V314" s="16"/>
      <c r="W314" s="16"/>
      <c r="X314" s="16"/>
      <c r="Y314" s="27"/>
      <c r="Z314" s="27"/>
      <c r="AA314" s="28"/>
      <c r="AB314" s="28"/>
      <c r="AC314" s="29" t="s">
        <v>450</v>
      </c>
    </row>
    <row r="315" spans="1:29" ht="30.75" customHeight="1" x14ac:dyDescent="0.25">
      <c r="A315" s="123"/>
      <c r="B315" s="94"/>
      <c r="C315" s="94"/>
      <c r="D315" s="85"/>
      <c r="E315" s="94"/>
      <c r="F315" s="94"/>
      <c r="G315" s="85"/>
      <c r="H315" s="94"/>
      <c r="I315" s="94"/>
      <c r="J315" s="94"/>
      <c r="K315" s="85"/>
      <c r="L315" s="35" t="s">
        <v>29</v>
      </c>
      <c r="M315" s="21"/>
      <c r="N315" s="21"/>
      <c r="O315" s="21"/>
      <c r="P315" s="21"/>
      <c r="Q315" s="21" t="str">
        <f>IFERROR(IF((+O315/P315)&gt;100%,100%,(O315/P315)),"")</f>
        <v/>
      </c>
      <c r="R315" s="22"/>
      <c r="S315" s="24"/>
      <c r="T315" s="31"/>
      <c r="U315" s="16"/>
      <c r="V315" s="16"/>
      <c r="W315" s="16"/>
      <c r="X315" s="16"/>
      <c r="Y315" s="27"/>
      <c r="Z315" s="27"/>
      <c r="AA315" s="28"/>
      <c r="AB315" s="28"/>
      <c r="AC315" s="29" t="s">
        <v>450</v>
      </c>
    </row>
    <row r="316" spans="1:29" ht="30.75" customHeight="1" x14ac:dyDescent="0.25">
      <c r="A316" s="33" t="s">
        <v>2</v>
      </c>
      <c r="B316" s="33" t="s">
        <v>83</v>
      </c>
      <c r="C316" s="33" t="s">
        <v>3</v>
      </c>
      <c r="D316" s="33" t="s">
        <v>4</v>
      </c>
      <c r="E316" s="33" t="s">
        <v>5</v>
      </c>
      <c r="F316" s="33" t="s">
        <v>6</v>
      </c>
      <c r="G316" s="33" t="s">
        <v>7</v>
      </c>
      <c r="H316" s="33" t="s">
        <v>8</v>
      </c>
      <c r="I316" s="33" t="s">
        <v>9</v>
      </c>
      <c r="J316" s="33" t="s">
        <v>10</v>
      </c>
      <c r="K316" s="33" t="s">
        <v>85</v>
      </c>
      <c r="L316" s="33" t="s">
        <v>11</v>
      </c>
      <c r="M316" s="33" t="s">
        <v>12</v>
      </c>
      <c r="N316" s="33" t="s">
        <v>13</v>
      </c>
      <c r="O316" s="33" t="s">
        <v>14</v>
      </c>
      <c r="P316" s="33" t="s">
        <v>15</v>
      </c>
      <c r="Q316" s="33" t="s">
        <v>16</v>
      </c>
      <c r="R316" s="33" t="s">
        <v>79</v>
      </c>
      <c r="S316" s="34" t="s">
        <v>18</v>
      </c>
      <c r="T316" s="34" t="s">
        <v>19</v>
      </c>
      <c r="U316" s="32" t="s">
        <v>80</v>
      </c>
      <c r="V316" s="32" t="s">
        <v>20</v>
      </c>
      <c r="W316" s="32" t="s">
        <v>84</v>
      </c>
      <c r="X316" s="32" t="s">
        <v>21</v>
      </c>
      <c r="Y316" s="32" t="s">
        <v>81</v>
      </c>
      <c r="Z316" s="32" t="s">
        <v>82</v>
      </c>
      <c r="AA316" s="32" t="s">
        <v>22</v>
      </c>
      <c r="AB316" s="32" t="s">
        <v>23</v>
      </c>
      <c r="AC316" s="32" t="s">
        <v>24</v>
      </c>
    </row>
    <row r="317" spans="1:29" ht="30.75" customHeight="1" x14ac:dyDescent="0.25">
      <c r="A317" s="121">
        <v>2</v>
      </c>
      <c r="B317" s="93" t="s">
        <v>782</v>
      </c>
      <c r="C317" s="93" t="s">
        <v>411</v>
      </c>
      <c r="D317" s="133" t="s">
        <v>412</v>
      </c>
      <c r="E317" s="93" t="s">
        <v>135</v>
      </c>
      <c r="F317" s="109" t="s">
        <v>30</v>
      </c>
      <c r="G317" s="93" t="s">
        <v>25</v>
      </c>
      <c r="H317" s="93" t="s">
        <v>413</v>
      </c>
      <c r="I317" s="115" t="s">
        <v>414</v>
      </c>
      <c r="J317" s="93" t="s">
        <v>415</v>
      </c>
      <c r="K317" s="80" t="s">
        <v>416</v>
      </c>
      <c r="L317" s="19" t="s">
        <v>201</v>
      </c>
      <c r="M317" s="8"/>
      <c r="N317" s="8" t="s">
        <v>679</v>
      </c>
      <c r="O317" s="20">
        <f t="shared" ref="O317:O318" si="88">IFERROR(M317/N317,0)</f>
        <v>0</v>
      </c>
      <c r="P317" s="21">
        <v>0.25</v>
      </c>
      <c r="Q317" s="21">
        <f t="shared" ref="Q317:Q318" si="89">IFERROR(IF((+O317/P317)&gt;100%,100%,(O317/P317)),"")</f>
        <v>0</v>
      </c>
      <c r="R317" s="25"/>
      <c r="S317" s="25"/>
      <c r="T317" s="23"/>
      <c r="U317" s="30"/>
      <c r="V317" s="16"/>
      <c r="W317" s="16"/>
      <c r="X317" s="16"/>
      <c r="Y317" s="27"/>
      <c r="Z317" s="27"/>
      <c r="AA317" s="28"/>
      <c r="AB317" s="28"/>
      <c r="AC317" s="29" t="s">
        <v>450</v>
      </c>
    </row>
    <row r="318" spans="1:29" ht="30.75" customHeight="1" x14ac:dyDescent="0.25">
      <c r="A318" s="122"/>
      <c r="B318" s="94"/>
      <c r="C318" s="94"/>
      <c r="D318" s="134"/>
      <c r="E318" s="94"/>
      <c r="F318" s="110"/>
      <c r="G318" s="94"/>
      <c r="H318" s="94"/>
      <c r="I318" s="116"/>
      <c r="J318" s="94"/>
      <c r="K318" s="81"/>
      <c r="L318" s="19" t="s">
        <v>202</v>
      </c>
      <c r="M318" s="22"/>
      <c r="N318" s="8" t="s">
        <v>679</v>
      </c>
      <c r="O318" s="20">
        <f t="shared" si="88"/>
        <v>0</v>
      </c>
      <c r="P318" s="21">
        <v>0.35</v>
      </c>
      <c r="Q318" s="21">
        <f t="shared" si="89"/>
        <v>0</v>
      </c>
      <c r="R318" s="25"/>
      <c r="S318" s="25"/>
      <c r="T318" s="23"/>
      <c r="U318" s="30"/>
      <c r="V318" s="16"/>
      <c r="W318" s="16"/>
      <c r="X318" s="16"/>
      <c r="Y318" s="27"/>
      <c r="Z318" s="27"/>
      <c r="AA318" s="28"/>
      <c r="AB318" s="28"/>
      <c r="AC318" s="29" t="s">
        <v>450</v>
      </c>
    </row>
    <row r="319" spans="1:29" ht="30.75" customHeight="1" x14ac:dyDescent="0.25">
      <c r="A319" s="123"/>
      <c r="B319" s="95"/>
      <c r="C319" s="95"/>
      <c r="D319" s="135"/>
      <c r="E319" s="95"/>
      <c r="F319" s="114"/>
      <c r="G319" s="95"/>
      <c r="H319" s="95"/>
      <c r="I319" s="117"/>
      <c r="J319" s="95"/>
      <c r="K319" s="82"/>
      <c r="L319" s="35" t="s">
        <v>29</v>
      </c>
      <c r="M319" s="21"/>
      <c r="N319" s="21"/>
      <c r="O319" s="21">
        <f>SUM(O317:O318)</f>
        <v>0</v>
      </c>
      <c r="P319" s="21">
        <v>1</v>
      </c>
      <c r="Q319" s="21">
        <f>IFERROR(IF((+O319/P319)&gt;100%,100%,(O319/P319)),"")</f>
        <v>0</v>
      </c>
      <c r="R319" s="25"/>
      <c r="S319" s="24"/>
      <c r="T319" s="23"/>
      <c r="U319" s="16"/>
      <c r="V319" s="16"/>
      <c r="W319" s="16"/>
      <c r="X319" s="16"/>
      <c r="Y319" s="27"/>
      <c r="Z319" s="27"/>
      <c r="AA319" s="28"/>
      <c r="AB319" s="28"/>
      <c r="AC319" s="29" t="s">
        <v>450</v>
      </c>
    </row>
    <row r="320" spans="1:29" ht="30.75" customHeight="1" x14ac:dyDescent="0.25">
      <c r="A320" s="33" t="s">
        <v>2</v>
      </c>
      <c r="B320" s="33" t="s">
        <v>83</v>
      </c>
      <c r="C320" s="33" t="s">
        <v>3</v>
      </c>
      <c r="D320" s="33" t="s">
        <v>4</v>
      </c>
      <c r="E320" s="33" t="s">
        <v>5</v>
      </c>
      <c r="F320" s="33" t="s">
        <v>6</v>
      </c>
      <c r="G320" s="33" t="s">
        <v>7</v>
      </c>
      <c r="H320" s="33" t="s">
        <v>8</v>
      </c>
      <c r="I320" s="33" t="s">
        <v>9</v>
      </c>
      <c r="J320" s="33" t="s">
        <v>10</v>
      </c>
      <c r="K320" s="33" t="s">
        <v>85</v>
      </c>
      <c r="L320" s="33" t="s">
        <v>11</v>
      </c>
      <c r="M320" s="33" t="s">
        <v>12</v>
      </c>
      <c r="N320" s="33" t="s">
        <v>13</v>
      </c>
      <c r="O320" s="33" t="s">
        <v>14</v>
      </c>
      <c r="P320" s="33" t="s">
        <v>15</v>
      </c>
      <c r="Q320" s="33" t="s">
        <v>16</v>
      </c>
      <c r="R320" s="33" t="s">
        <v>79</v>
      </c>
      <c r="S320" s="34" t="s">
        <v>18</v>
      </c>
      <c r="T320" s="34" t="s">
        <v>19</v>
      </c>
      <c r="U320" s="32" t="s">
        <v>80</v>
      </c>
      <c r="V320" s="32" t="s">
        <v>20</v>
      </c>
      <c r="W320" s="32" t="s">
        <v>84</v>
      </c>
      <c r="X320" s="32" t="s">
        <v>21</v>
      </c>
      <c r="Y320" s="32" t="s">
        <v>81</v>
      </c>
      <c r="Z320" s="32" t="s">
        <v>82</v>
      </c>
      <c r="AA320" s="32" t="s">
        <v>22</v>
      </c>
      <c r="AB320" s="32" t="s">
        <v>23</v>
      </c>
      <c r="AC320" s="32" t="s">
        <v>24</v>
      </c>
    </row>
    <row r="321" spans="1:29" ht="30.75" customHeight="1" x14ac:dyDescent="0.25">
      <c r="A321" s="121">
        <v>3</v>
      </c>
      <c r="B321" s="90" t="s">
        <v>782</v>
      </c>
      <c r="C321" s="80" t="s">
        <v>776</v>
      </c>
      <c r="D321" s="80" t="s">
        <v>777</v>
      </c>
      <c r="E321" s="80" t="s">
        <v>135</v>
      </c>
      <c r="F321" s="80" t="s">
        <v>89</v>
      </c>
      <c r="G321" s="80" t="s">
        <v>25</v>
      </c>
      <c r="H321" s="80" t="s">
        <v>778</v>
      </c>
      <c r="I321" s="80" t="s">
        <v>779</v>
      </c>
      <c r="J321" s="80" t="s">
        <v>780</v>
      </c>
      <c r="K321" s="80" t="s">
        <v>781</v>
      </c>
      <c r="L321" s="8" t="s">
        <v>38</v>
      </c>
      <c r="M321" s="22"/>
      <c r="N321" s="22"/>
      <c r="O321" s="10"/>
      <c r="P321" s="21">
        <v>1</v>
      </c>
      <c r="Q321" s="21">
        <f>IFERROR(IF((+O321/P321)&gt;100%,100%,(O321/P321)),"")</f>
        <v>0</v>
      </c>
      <c r="R321" s="25"/>
      <c r="S321" s="25"/>
      <c r="T321" s="23"/>
      <c r="U321" s="30"/>
      <c r="V321" s="16"/>
      <c r="W321" s="16"/>
      <c r="X321" s="16"/>
      <c r="Y321" s="27"/>
      <c r="Z321" s="27"/>
      <c r="AA321" s="28"/>
      <c r="AB321" s="28"/>
      <c r="AC321" s="29" t="s">
        <v>450</v>
      </c>
    </row>
    <row r="322" spans="1:29" ht="30.75" customHeight="1" x14ac:dyDescent="0.25">
      <c r="A322" s="122"/>
      <c r="B322" s="90"/>
      <c r="C322" s="81"/>
      <c r="D322" s="81"/>
      <c r="E322" s="81"/>
      <c r="F322" s="81"/>
      <c r="G322" s="81"/>
      <c r="H322" s="81"/>
      <c r="I322" s="81"/>
      <c r="J322" s="81"/>
      <c r="K322" s="81"/>
      <c r="L322" s="8" t="s">
        <v>39</v>
      </c>
      <c r="M322" s="22"/>
      <c r="N322" s="22"/>
      <c r="O322" s="10"/>
      <c r="P322" s="21">
        <v>1</v>
      </c>
      <c r="Q322" s="21">
        <f t="shared" ref="Q322:Q325" si="90">IFERROR(IF((+O322/P322)&gt;100%,100%,(O322/P322)),"")</f>
        <v>0</v>
      </c>
      <c r="R322" s="25"/>
      <c r="S322" s="25"/>
      <c r="T322" s="23"/>
      <c r="U322" s="30"/>
      <c r="V322" s="16"/>
      <c r="W322" s="16"/>
      <c r="X322" s="16"/>
      <c r="Y322" s="27"/>
      <c r="Z322" s="27"/>
      <c r="AA322" s="28"/>
      <c r="AB322" s="28"/>
      <c r="AC322" s="29" t="s">
        <v>450</v>
      </c>
    </row>
    <row r="323" spans="1:29" ht="30.75" customHeight="1" x14ac:dyDescent="0.25">
      <c r="A323" s="122"/>
      <c r="B323" s="90"/>
      <c r="C323" s="81"/>
      <c r="D323" s="81"/>
      <c r="E323" s="81"/>
      <c r="F323" s="81"/>
      <c r="G323" s="81"/>
      <c r="H323" s="81"/>
      <c r="I323" s="81"/>
      <c r="J323" s="81"/>
      <c r="K323" s="81"/>
      <c r="L323" s="8" t="s">
        <v>40</v>
      </c>
      <c r="M323" s="22"/>
      <c r="N323" s="22">
        <v>2</v>
      </c>
      <c r="O323" s="10"/>
      <c r="P323" s="21">
        <v>1</v>
      </c>
      <c r="Q323" s="21">
        <f t="shared" si="90"/>
        <v>0</v>
      </c>
      <c r="R323" s="25"/>
      <c r="S323" s="25"/>
      <c r="T323" s="23"/>
      <c r="U323" s="30"/>
      <c r="V323" s="16"/>
      <c r="W323" s="16"/>
      <c r="X323" s="16"/>
      <c r="Y323" s="27"/>
      <c r="Z323" s="27"/>
      <c r="AA323" s="28"/>
      <c r="AB323" s="28"/>
      <c r="AC323" s="29" t="s">
        <v>450</v>
      </c>
    </row>
    <row r="324" spans="1:29" ht="30.75" customHeight="1" x14ac:dyDescent="0.25">
      <c r="A324" s="122"/>
      <c r="B324" s="90"/>
      <c r="C324" s="81"/>
      <c r="D324" s="81"/>
      <c r="E324" s="81"/>
      <c r="F324" s="81"/>
      <c r="G324" s="81"/>
      <c r="H324" s="81"/>
      <c r="I324" s="81"/>
      <c r="J324" s="81"/>
      <c r="K324" s="81"/>
      <c r="L324" s="8" t="s">
        <v>41</v>
      </c>
      <c r="M324" s="22"/>
      <c r="N324" s="22">
        <v>3</v>
      </c>
      <c r="O324" s="10"/>
      <c r="P324" s="21">
        <v>1</v>
      </c>
      <c r="Q324" s="21">
        <f t="shared" si="90"/>
        <v>0</v>
      </c>
      <c r="R324" s="25"/>
      <c r="S324" s="25"/>
      <c r="T324" s="23"/>
      <c r="U324" s="30"/>
      <c r="V324" s="16"/>
      <c r="W324" s="16"/>
      <c r="X324" s="16"/>
      <c r="Y324" s="27"/>
      <c r="Z324" s="27"/>
      <c r="AA324" s="28"/>
      <c r="AB324" s="28"/>
      <c r="AC324" s="29" t="s">
        <v>450</v>
      </c>
    </row>
    <row r="325" spans="1:29" ht="30.75" customHeight="1" x14ac:dyDescent="0.25">
      <c r="A325" s="123"/>
      <c r="B325" s="90"/>
      <c r="C325" s="82"/>
      <c r="D325" s="82"/>
      <c r="E325" s="82"/>
      <c r="F325" s="82"/>
      <c r="G325" s="82"/>
      <c r="H325" s="82"/>
      <c r="I325" s="82"/>
      <c r="J325" s="82"/>
      <c r="K325" s="82"/>
      <c r="L325" s="35" t="s">
        <v>29</v>
      </c>
      <c r="M325" s="21"/>
      <c r="N325" s="21"/>
      <c r="O325" s="21"/>
      <c r="P325" s="21"/>
      <c r="Q325" s="21" t="str">
        <f t="shared" si="90"/>
        <v/>
      </c>
      <c r="R325" s="25"/>
      <c r="S325" s="24"/>
      <c r="T325" s="23"/>
      <c r="U325" s="16"/>
      <c r="V325" s="16"/>
      <c r="W325" s="16"/>
      <c r="X325" s="16"/>
      <c r="Y325" s="27"/>
      <c r="Z325" s="27"/>
      <c r="AA325" s="28"/>
      <c r="AB325" s="28"/>
      <c r="AC325" s="29" t="s">
        <v>450</v>
      </c>
    </row>
    <row r="326" spans="1:29" ht="30.75" customHeight="1" x14ac:dyDescent="0.25">
      <c r="A326" s="33" t="s">
        <v>2</v>
      </c>
      <c r="B326" s="33" t="s">
        <v>83</v>
      </c>
      <c r="C326" s="33" t="s">
        <v>3</v>
      </c>
      <c r="D326" s="33" t="s">
        <v>4</v>
      </c>
      <c r="E326" s="33" t="s">
        <v>5</v>
      </c>
      <c r="F326" s="33" t="s">
        <v>6</v>
      </c>
      <c r="G326" s="33" t="s">
        <v>7</v>
      </c>
      <c r="H326" s="33" t="s">
        <v>8</v>
      </c>
      <c r="I326" s="33" t="s">
        <v>9</v>
      </c>
      <c r="J326" s="33" t="s">
        <v>10</v>
      </c>
      <c r="K326" s="33" t="s">
        <v>85</v>
      </c>
      <c r="L326" s="33" t="s">
        <v>11</v>
      </c>
      <c r="M326" s="33" t="s">
        <v>12</v>
      </c>
      <c r="N326" s="33" t="s">
        <v>13</v>
      </c>
      <c r="O326" s="33" t="s">
        <v>14</v>
      </c>
      <c r="P326" s="33" t="s">
        <v>15</v>
      </c>
      <c r="Q326" s="33" t="s">
        <v>16</v>
      </c>
      <c r="R326" s="33" t="s">
        <v>79</v>
      </c>
      <c r="S326" s="34" t="s">
        <v>18</v>
      </c>
      <c r="T326" s="34" t="s">
        <v>19</v>
      </c>
      <c r="U326" s="32" t="s">
        <v>80</v>
      </c>
      <c r="V326" s="32" t="s">
        <v>20</v>
      </c>
      <c r="W326" s="32" t="s">
        <v>84</v>
      </c>
      <c r="X326" s="32" t="s">
        <v>21</v>
      </c>
      <c r="Y326" s="32" t="s">
        <v>81</v>
      </c>
      <c r="Z326" s="32" t="s">
        <v>82</v>
      </c>
      <c r="AA326" s="32" t="s">
        <v>22</v>
      </c>
      <c r="AB326" s="32" t="s">
        <v>23</v>
      </c>
      <c r="AC326" s="32" t="s">
        <v>24</v>
      </c>
    </row>
    <row r="327" spans="1:29" ht="30.75" customHeight="1" x14ac:dyDescent="0.25">
      <c r="A327" s="121">
        <v>4</v>
      </c>
      <c r="B327" s="90" t="s">
        <v>782</v>
      </c>
      <c r="C327" s="90" t="s">
        <v>417</v>
      </c>
      <c r="D327" s="97" t="s">
        <v>418</v>
      </c>
      <c r="E327" s="90" t="s">
        <v>88</v>
      </c>
      <c r="F327" s="90" t="s">
        <v>89</v>
      </c>
      <c r="G327" s="90" t="s">
        <v>25</v>
      </c>
      <c r="H327" s="90" t="s">
        <v>419</v>
      </c>
      <c r="I327" s="97" t="s">
        <v>420</v>
      </c>
      <c r="J327" s="90" t="s">
        <v>421</v>
      </c>
      <c r="K327" s="80" t="s">
        <v>422</v>
      </c>
      <c r="L327" s="8" t="s">
        <v>38</v>
      </c>
      <c r="M327" s="8"/>
      <c r="N327" s="8" t="s">
        <v>679</v>
      </c>
      <c r="O327" s="20"/>
      <c r="P327" s="21">
        <v>1</v>
      </c>
      <c r="Q327" s="21">
        <f t="shared" ref="Q327:Q330" si="91">IFERROR(IF((+O327/P327)&gt;100%,100%,(O327/P327)),"")</f>
        <v>0</v>
      </c>
      <c r="R327" s="22"/>
      <c r="S327" s="22"/>
      <c r="T327" s="31"/>
      <c r="U327" s="30"/>
      <c r="V327" s="16"/>
      <c r="W327" s="16"/>
      <c r="X327" s="16"/>
      <c r="Y327" s="27"/>
      <c r="Z327" s="16"/>
      <c r="AA327" s="16"/>
      <c r="AB327" s="16"/>
      <c r="AC327" s="29" t="s">
        <v>450</v>
      </c>
    </row>
    <row r="328" spans="1:29" ht="30.75" customHeight="1" x14ac:dyDescent="0.25">
      <c r="A328" s="122"/>
      <c r="B328" s="90"/>
      <c r="C328" s="90"/>
      <c r="D328" s="97"/>
      <c r="E328" s="90"/>
      <c r="F328" s="90"/>
      <c r="G328" s="90"/>
      <c r="H328" s="90"/>
      <c r="I328" s="97"/>
      <c r="J328" s="90"/>
      <c r="K328" s="81"/>
      <c r="L328" s="8" t="s">
        <v>39</v>
      </c>
      <c r="M328" s="8"/>
      <c r="N328" s="8" t="s">
        <v>679</v>
      </c>
      <c r="O328" s="20"/>
      <c r="P328" s="21">
        <v>1</v>
      </c>
      <c r="Q328" s="21">
        <f t="shared" si="91"/>
        <v>0</v>
      </c>
      <c r="R328" s="22"/>
      <c r="S328" s="22"/>
      <c r="T328" s="31"/>
      <c r="U328" s="30"/>
      <c r="V328" s="16"/>
      <c r="W328" s="16"/>
      <c r="X328" s="16"/>
      <c r="Y328" s="27"/>
      <c r="Z328" s="27"/>
      <c r="AA328" s="28"/>
      <c r="AB328" s="28"/>
      <c r="AC328" s="29" t="s">
        <v>450</v>
      </c>
    </row>
    <row r="329" spans="1:29" ht="30.75" customHeight="1" x14ac:dyDescent="0.25">
      <c r="A329" s="122"/>
      <c r="B329" s="90"/>
      <c r="C329" s="90"/>
      <c r="D329" s="97"/>
      <c r="E329" s="90"/>
      <c r="F329" s="90"/>
      <c r="G329" s="90"/>
      <c r="H329" s="90"/>
      <c r="I329" s="97"/>
      <c r="J329" s="90"/>
      <c r="K329" s="81"/>
      <c r="L329" s="8" t="s">
        <v>40</v>
      </c>
      <c r="M329" s="8"/>
      <c r="N329" s="8" t="s">
        <v>679</v>
      </c>
      <c r="O329" s="20"/>
      <c r="P329" s="21">
        <v>1</v>
      </c>
      <c r="Q329" s="21">
        <f t="shared" si="91"/>
        <v>0</v>
      </c>
      <c r="R329" s="22"/>
      <c r="S329" s="22"/>
      <c r="T329" s="31"/>
      <c r="U329" s="30"/>
      <c r="V329" s="16"/>
      <c r="W329" s="16"/>
      <c r="X329" s="16"/>
      <c r="Y329" s="27"/>
      <c r="Z329" s="27"/>
      <c r="AA329" s="28"/>
      <c r="AB329" s="28"/>
      <c r="AC329" s="29" t="s">
        <v>450</v>
      </c>
    </row>
    <row r="330" spans="1:29" ht="30.75" customHeight="1" x14ac:dyDescent="0.25">
      <c r="A330" s="122"/>
      <c r="B330" s="90"/>
      <c r="C330" s="90"/>
      <c r="D330" s="97"/>
      <c r="E330" s="90"/>
      <c r="F330" s="90"/>
      <c r="G330" s="90"/>
      <c r="H330" s="90"/>
      <c r="I330" s="97"/>
      <c r="J330" s="90"/>
      <c r="K330" s="81"/>
      <c r="L330" s="8" t="s">
        <v>41</v>
      </c>
      <c r="M330" s="22"/>
      <c r="N330" s="8" t="s">
        <v>679</v>
      </c>
      <c r="O330" s="20"/>
      <c r="P330" s="21">
        <v>1</v>
      </c>
      <c r="Q330" s="21">
        <f t="shared" si="91"/>
        <v>0</v>
      </c>
      <c r="R330" s="22"/>
      <c r="S330" s="22"/>
      <c r="T330" s="31"/>
      <c r="U330" s="30"/>
      <c r="V330" s="16"/>
      <c r="W330" s="16"/>
      <c r="X330" s="16"/>
      <c r="Y330" s="27"/>
      <c r="Z330" s="27"/>
      <c r="AA330" s="28"/>
      <c r="AB330" s="28"/>
      <c r="AC330" s="29" t="s">
        <v>450</v>
      </c>
    </row>
    <row r="331" spans="1:29" ht="30.75" customHeight="1" x14ac:dyDescent="0.25">
      <c r="A331" s="123"/>
      <c r="B331" s="90"/>
      <c r="C331" s="90"/>
      <c r="D331" s="97"/>
      <c r="E331" s="90"/>
      <c r="F331" s="90"/>
      <c r="G331" s="90"/>
      <c r="H331" s="90"/>
      <c r="I331" s="97"/>
      <c r="J331" s="90"/>
      <c r="K331" s="82"/>
      <c r="L331" s="35" t="s">
        <v>29</v>
      </c>
      <c r="M331" s="21"/>
      <c r="N331" s="21"/>
      <c r="O331" s="21"/>
      <c r="P331" s="21"/>
      <c r="Q331" s="21" t="str">
        <f>IFERROR(IF((+O331/P331)&gt;100%,100%,(O331/P331)),"")</f>
        <v/>
      </c>
      <c r="R331" s="22"/>
      <c r="S331" s="24"/>
      <c r="T331" s="31"/>
      <c r="U331" s="16"/>
      <c r="V331" s="16"/>
      <c r="W331" s="16"/>
      <c r="X331" s="16"/>
      <c r="Y331" s="27"/>
      <c r="Z331" s="27"/>
      <c r="AA331" s="28"/>
      <c r="AB331" s="28"/>
      <c r="AC331" s="29" t="s">
        <v>450</v>
      </c>
    </row>
    <row r="332" spans="1:29" ht="30.75" customHeight="1" x14ac:dyDescent="0.25">
      <c r="A332" s="33" t="s">
        <v>2</v>
      </c>
      <c r="B332" s="33" t="s">
        <v>83</v>
      </c>
      <c r="C332" s="33" t="s">
        <v>3</v>
      </c>
      <c r="D332" s="33" t="s">
        <v>4</v>
      </c>
      <c r="E332" s="33" t="s">
        <v>5</v>
      </c>
      <c r="F332" s="33" t="s">
        <v>6</v>
      </c>
      <c r="G332" s="33" t="s">
        <v>7</v>
      </c>
      <c r="H332" s="33" t="s">
        <v>8</v>
      </c>
      <c r="I332" s="33" t="s">
        <v>9</v>
      </c>
      <c r="J332" s="33" t="s">
        <v>10</v>
      </c>
      <c r="K332" s="33" t="s">
        <v>85</v>
      </c>
      <c r="L332" s="33" t="s">
        <v>11</v>
      </c>
      <c r="M332" s="33" t="s">
        <v>12</v>
      </c>
      <c r="N332" s="33" t="s">
        <v>13</v>
      </c>
      <c r="O332" s="33" t="s">
        <v>14</v>
      </c>
      <c r="P332" s="33" t="s">
        <v>15</v>
      </c>
      <c r="Q332" s="33" t="s">
        <v>16</v>
      </c>
      <c r="R332" s="33" t="s">
        <v>79</v>
      </c>
      <c r="S332" s="34" t="s">
        <v>18</v>
      </c>
      <c r="T332" s="34" t="s">
        <v>19</v>
      </c>
      <c r="U332" s="32" t="s">
        <v>80</v>
      </c>
      <c r="V332" s="32" t="s">
        <v>20</v>
      </c>
      <c r="W332" s="32" t="s">
        <v>84</v>
      </c>
      <c r="X332" s="32" t="s">
        <v>21</v>
      </c>
      <c r="Y332" s="32" t="s">
        <v>81</v>
      </c>
      <c r="Z332" s="32" t="s">
        <v>82</v>
      </c>
      <c r="AA332" s="32" t="s">
        <v>22</v>
      </c>
      <c r="AB332" s="32" t="s">
        <v>23</v>
      </c>
      <c r="AC332" s="32" t="s">
        <v>24</v>
      </c>
    </row>
    <row r="333" spans="1:29" ht="30.75" customHeight="1" x14ac:dyDescent="0.25">
      <c r="A333" s="121">
        <v>5</v>
      </c>
      <c r="B333" s="90" t="s">
        <v>782</v>
      </c>
      <c r="C333" s="93" t="s">
        <v>423</v>
      </c>
      <c r="D333" s="115" t="s">
        <v>424</v>
      </c>
      <c r="E333" s="93" t="s">
        <v>88</v>
      </c>
      <c r="F333" s="93" t="s">
        <v>89</v>
      </c>
      <c r="G333" s="93" t="s">
        <v>25</v>
      </c>
      <c r="H333" s="93" t="s">
        <v>425</v>
      </c>
      <c r="I333" s="115" t="s">
        <v>426</v>
      </c>
      <c r="J333" s="93" t="s">
        <v>427</v>
      </c>
      <c r="K333" s="80" t="s">
        <v>428</v>
      </c>
      <c r="L333" s="8" t="s">
        <v>38</v>
      </c>
      <c r="M333" s="8"/>
      <c r="N333" s="8" t="s">
        <v>679</v>
      </c>
      <c r="O333" s="20"/>
      <c r="P333" s="21">
        <v>0.85</v>
      </c>
      <c r="Q333" s="21">
        <f t="shared" ref="Q333:Q337" si="92">IFERROR(IF((+O333/P333)&gt;100%,100%,(O333/P333)),"")</f>
        <v>0</v>
      </c>
      <c r="R333" s="22"/>
      <c r="S333" s="22"/>
      <c r="T333" s="31"/>
      <c r="U333" s="30"/>
      <c r="V333" s="16"/>
      <c r="W333" s="16"/>
      <c r="X333" s="16"/>
      <c r="Y333" s="27"/>
      <c r="Z333" s="16"/>
      <c r="AA333" s="16"/>
      <c r="AB333" s="16"/>
      <c r="AC333" s="29" t="s">
        <v>450</v>
      </c>
    </row>
    <row r="334" spans="1:29" ht="30.75" customHeight="1" x14ac:dyDescent="0.25">
      <c r="A334" s="122"/>
      <c r="B334" s="90"/>
      <c r="C334" s="94"/>
      <c r="D334" s="116"/>
      <c r="E334" s="94"/>
      <c r="F334" s="94"/>
      <c r="G334" s="94"/>
      <c r="H334" s="94"/>
      <c r="I334" s="116"/>
      <c r="J334" s="94"/>
      <c r="K334" s="81"/>
      <c r="L334" s="8" t="s">
        <v>39</v>
      </c>
      <c r="M334" s="8"/>
      <c r="N334" s="8" t="s">
        <v>679</v>
      </c>
      <c r="O334" s="20"/>
      <c r="P334" s="21">
        <v>0.85</v>
      </c>
      <c r="Q334" s="21">
        <f t="shared" si="92"/>
        <v>0</v>
      </c>
      <c r="R334" s="22"/>
      <c r="S334" s="22"/>
      <c r="T334" s="31"/>
      <c r="U334" s="30"/>
      <c r="V334" s="16"/>
      <c r="W334" s="16"/>
      <c r="X334" s="16"/>
      <c r="Y334" s="27"/>
      <c r="Z334" s="27"/>
      <c r="AA334" s="28"/>
      <c r="AB334" s="28"/>
      <c r="AC334" s="29" t="s">
        <v>450</v>
      </c>
    </row>
    <row r="335" spans="1:29" ht="30.75" customHeight="1" x14ac:dyDescent="0.25">
      <c r="A335" s="122"/>
      <c r="B335" s="90"/>
      <c r="C335" s="94"/>
      <c r="D335" s="116"/>
      <c r="E335" s="94"/>
      <c r="F335" s="94"/>
      <c r="G335" s="94"/>
      <c r="H335" s="94"/>
      <c r="I335" s="116"/>
      <c r="J335" s="94"/>
      <c r="K335" s="81"/>
      <c r="L335" s="8" t="s">
        <v>40</v>
      </c>
      <c r="M335" s="8"/>
      <c r="N335" s="8" t="s">
        <v>679</v>
      </c>
      <c r="O335" s="20"/>
      <c r="P335" s="21">
        <v>0.85</v>
      </c>
      <c r="Q335" s="21">
        <f t="shared" si="92"/>
        <v>0</v>
      </c>
      <c r="R335" s="22"/>
      <c r="S335" s="22"/>
      <c r="T335" s="31"/>
      <c r="U335" s="30"/>
      <c r="V335" s="16"/>
      <c r="W335" s="16"/>
      <c r="X335" s="16"/>
      <c r="Y335" s="27"/>
      <c r="Z335" s="27"/>
      <c r="AA335" s="28"/>
      <c r="AB335" s="28"/>
      <c r="AC335" s="29" t="s">
        <v>450</v>
      </c>
    </row>
    <row r="336" spans="1:29" ht="30.75" customHeight="1" x14ac:dyDescent="0.25">
      <c r="A336" s="122"/>
      <c r="B336" s="90"/>
      <c r="C336" s="94"/>
      <c r="D336" s="116"/>
      <c r="E336" s="94"/>
      <c r="F336" s="94"/>
      <c r="G336" s="94"/>
      <c r="H336" s="94"/>
      <c r="I336" s="116"/>
      <c r="J336" s="94"/>
      <c r="K336" s="81"/>
      <c r="L336" s="8" t="s">
        <v>41</v>
      </c>
      <c r="M336" s="22"/>
      <c r="N336" s="8" t="s">
        <v>679</v>
      </c>
      <c r="O336" s="20"/>
      <c r="P336" s="21">
        <v>0.85</v>
      </c>
      <c r="Q336" s="21">
        <f t="shared" si="92"/>
        <v>0</v>
      </c>
      <c r="R336" s="22"/>
      <c r="S336" s="22"/>
      <c r="T336" s="31"/>
      <c r="U336" s="30"/>
      <c r="V336" s="16"/>
      <c r="W336" s="16"/>
      <c r="X336" s="16"/>
      <c r="Y336" s="27"/>
      <c r="Z336" s="27"/>
      <c r="AA336" s="28"/>
      <c r="AB336" s="28"/>
      <c r="AC336" s="29" t="s">
        <v>450</v>
      </c>
    </row>
    <row r="337" spans="1:29" ht="30.75" customHeight="1" x14ac:dyDescent="0.25">
      <c r="A337" s="123"/>
      <c r="B337" s="90"/>
      <c r="C337" s="95"/>
      <c r="D337" s="117"/>
      <c r="E337" s="95"/>
      <c r="F337" s="95"/>
      <c r="G337" s="95"/>
      <c r="H337" s="95"/>
      <c r="I337" s="117"/>
      <c r="J337" s="95"/>
      <c r="K337" s="82"/>
      <c r="L337" s="35" t="s">
        <v>29</v>
      </c>
      <c r="M337" s="21"/>
      <c r="N337" s="21"/>
      <c r="O337" s="21"/>
      <c r="P337" s="21">
        <v>0.85</v>
      </c>
      <c r="Q337" s="21">
        <f t="shared" si="92"/>
        <v>0</v>
      </c>
      <c r="R337" s="22"/>
      <c r="S337" s="24"/>
      <c r="T337" s="31"/>
      <c r="U337" s="16"/>
      <c r="V337" s="16"/>
      <c r="W337" s="16"/>
      <c r="X337" s="16"/>
      <c r="Y337" s="27"/>
      <c r="Z337" s="27"/>
      <c r="AA337" s="28"/>
      <c r="AB337" s="28"/>
      <c r="AC337" s="29" t="s">
        <v>450</v>
      </c>
    </row>
    <row r="338" spans="1:29" ht="30.75" customHeight="1" x14ac:dyDescent="0.25">
      <c r="A338" s="33" t="s">
        <v>2</v>
      </c>
      <c r="B338" s="33" t="s">
        <v>83</v>
      </c>
      <c r="C338" s="33" t="s">
        <v>3</v>
      </c>
      <c r="D338" s="33" t="s">
        <v>4</v>
      </c>
      <c r="E338" s="33" t="s">
        <v>5</v>
      </c>
      <c r="F338" s="33" t="s">
        <v>6</v>
      </c>
      <c r="G338" s="33" t="s">
        <v>7</v>
      </c>
      <c r="H338" s="33" t="s">
        <v>8</v>
      </c>
      <c r="I338" s="33" t="s">
        <v>9</v>
      </c>
      <c r="J338" s="33" t="s">
        <v>10</v>
      </c>
      <c r="K338" s="33" t="s">
        <v>85</v>
      </c>
      <c r="L338" s="33" t="s">
        <v>11</v>
      </c>
      <c r="M338" s="33" t="s">
        <v>12</v>
      </c>
      <c r="N338" s="33" t="s">
        <v>13</v>
      </c>
      <c r="O338" s="33" t="s">
        <v>14</v>
      </c>
      <c r="P338" s="33" t="s">
        <v>15</v>
      </c>
      <c r="Q338" s="33" t="s">
        <v>16</v>
      </c>
      <c r="R338" s="33" t="s">
        <v>79</v>
      </c>
      <c r="S338" s="34" t="s">
        <v>18</v>
      </c>
      <c r="T338" s="34" t="s">
        <v>19</v>
      </c>
      <c r="U338" s="32" t="s">
        <v>80</v>
      </c>
      <c r="V338" s="32" t="s">
        <v>20</v>
      </c>
      <c r="W338" s="32" t="s">
        <v>84</v>
      </c>
      <c r="X338" s="32" t="s">
        <v>21</v>
      </c>
      <c r="Y338" s="32" t="s">
        <v>81</v>
      </c>
      <c r="Z338" s="32" t="s">
        <v>82</v>
      </c>
      <c r="AA338" s="32" t="s">
        <v>22</v>
      </c>
      <c r="AB338" s="32" t="s">
        <v>23</v>
      </c>
      <c r="AC338" s="32" t="s">
        <v>24</v>
      </c>
    </row>
    <row r="339" spans="1:29" ht="30.75" customHeight="1" x14ac:dyDescent="0.25">
      <c r="A339" s="121">
        <v>6</v>
      </c>
      <c r="B339" s="90" t="s">
        <v>782</v>
      </c>
      <c r="C339" s="93" t="s">
        <v>429</v>
      </c>
      <c r="D339" s="115" t="s">
        <v>430</v>
      </c>
      <c r="E339" s="93" t="s">
        <v>88</v>
      </c>
      <c r="F339" s="93" t="s">
        <v>89</v>
      </c>
      <c r="G339" s="93" t="s">
        <v>25</v>
      </c>
      <c r="H339" s="93" t="s">
        <v>431</v>
      </c>
      <c r="I339" s="115" t="s">
        <v>432</v>
      </c>
      <c r="J339" s="93" t="s">
        <v>433</v>
      </c>
      <c r="K339" s="80" t="s">
        <v>434</v>
      </c>
      <c r="L339" s="8" t="s">
        <v>38</v>
      </c>
      <c r="M339" s="8"/>
      <c r="N339" s="8" t="s">
        <v>679</v>
      </c>
      <c r="O339" s="20"/>
      <c r="P339" s="21">
        <v>0.95</v>
      </c>
      <c r="Q339" s="21">
        <f t="shared" ref="Q339:Q342" si="93">IFERROR(IF((+O339/P339)&gt;100%,100%,(O339/P339)),"")</f>
        <v>0</v>
      </c>
      <c r="R339" s="22"/>
      <c r="S339" s="22"/>
      <c r="T339" s="31"/>
      <c r="U339" s="30"/>
      <c r="V339" s="16"/>
      <c r="W339" s="16"/>
      <c r="X339" s="16"/>
      <c r="Y339" s="27"/>
      <c r="Z339" s="16"/>
      <c r="AA339" s="16"/>
      <c r="AB339" s="16"/>
      <c r="AC339" s="29" t="s">
        <v>450</v>
      </c>
    </row>
    <row r="340" spans="1:29" ht="30.75" customHeight="1" x14ac:dyDescent="0.25">
      <c r="A340" s="122"/>
      <c r="B340" s="90"/>
      <c r="C340" s="94"/>
      <c r="D340" s="116"/>
      <c r="E340" s="94"/>
      <c r="F340" s="94"/>
      <c r="G340" s="94"/>
      <c r="H340" s="94"/>
      <c r="I340" s="116"/>
      <c r="J340" s="94"/>
      <c r="K340" s="81"/>
      <c r="L340" s="8" t="s">
        <v>39</v>
      </c>
      <c r="M340" s="8"/>
      <c r="N340" s="8" t="s">
        <v>679</v>
      </c>
      <c r="O340" s="20"/>
      <c r="P340" s="21">
        <v>0.95</v>
      </c>
      <c r="Q340" s="21">
        <f t="shared" si="93"/>
        <v>0</v>
      </c>
      <c r="R340" s="22"/>
      <c r="S340" s="22"/>
      <c r="T340" s="31"/>
      <c r="U340" s="30"/>
      <c r="V340" s="16"/>
      <c r="W340" s="16"/>
      <c r="X340" s="16"/>
      <c r="Y340" s="27"/>
      <c r="Z340" s="27"/>
      <c r="AA340" s="28"/>
      <c r="AB340" s="28"/>
      <c r="AC340" s="29" t="s">
        <v>450</v>
      </c>
    </row>
    <row r="341" spans="1:29" ht="30.75" customHeight="1" x14ac:dyDescent="0.25">
      <c r="A341" s="122"/>
      <c r="B341" s="90"/>
      <c r="C341" s="94"/>
      <c r="D341" s="116"/>
      <c r="E341" s="94"/>
      <c r="F341" s="94"/>
      <c r="G341" s="94"/>
      <c r="H341" s="94"/>
      <c r="I341" s="116"/>
      <c r="J341" s="94"/>
      <c r="K341" s="81"/>
      <c r="L341" s="8" t="s">
        <v>40</v>
      </c>
      <c r="M341" s="8"/>
      <c r="N341" s="8" t="s">
        <v>679</v>
      </c>
      <c r="O341" s="20"/>
      <c r="P341" s="21">
        <v>0.95</v>
      </c>
      <c r="Q341" s="21">
        <f t="shared" si="93"/>
        <v>0</v>
      </c>
      <c r="R341" s="22"/>
      <c r="S341" s="22"/>
      <c r="T341" s="31"/>
      <c r="U341" s="30"/>
      <c r="V341" s="16"/>
      <c r="W341" s="16"/>
      <c r="X341" s="16"/>
      <c r="Y341" s="27"/>
      <c r="Z341" s="27"/>
      <c r="AA341" s="28"/>
      <c r="AB341" s="28"/>
      <c r="AC341" s="29" t="s">
        <v>450</v>
      </c>
    </row>
    <row r="342" spans="1:29" ht="30.75" customHeight="1" x14ac:dyDescent="0.25">
      <c r="A342" s="122"/>
      <c r="B342" s="90"/>
      <c r="C342" s="94"/>
      <c r="D342" s="116"/>
      <c r="E342" s="94"/>
      <c r="F342" s="94"/>
      <c r="G342" s="94"/>
      <c r="H342" s="94"/>
      <c r="I342" s="116"/>
      <c r="J342" s="94"/>
      <c r="K342" s="81"/>
      <c r="L342" s="8" t="s">
        <v>41</v>
      </c>
      <c r="M342" s="22"/>
      <c r="N342" s="8" t="s">
        <v>679</v>
      </c>
      <c r="O342" s="20"/>
      <c r="P342" s="21">
        <v>0.95</v>
      </c>
      <c r="Q342" s="21">
        <f t="shared" si="93"/>
        <v>0</v>
      </c>
      <c r="R342" s="22"/>
      <c r="S342" s="22"/>
      <c r="T342" s="31"/>
      <c r="U342" s="30"/>
      <c r="V342" s="16"/>
      <c r="W342" s="16"/>
      <c r="X342" s="16"/>
      <c r="Y342" s="27"/>
      <c r="Z342" s="27"/>
      <c r="AA342" s="28"/>
      <c r="AB342" s="28"/>
      <c r="AC342" s="29" t="s">
        <v>450</v>
      </c>
    </row>
    <row r="343" spans="1:29" ht="30.75" customHeight="1" x14ac:dyDescent="0.25">
      <c r="A343" s="123"/>
      <c r="B343" s="90"/>
      <c r="C343" s="95"/>
      <c r="D343" s="117"/>
      <c r="E343" s="95"/>
      <c r="F343" s="95"/>
      <c r="G343" s="95"/>
      <c r="H343" s="95"/>
      <c r="I343" s="117"/>
      <c r="J343" s="95"/>
      <c r="K343" s="82"/>
      <c r="L343" s="35" t="s">
        <v>29</v>
      </c>
      <c r="M343" s="21"/>
      <c r="N343" s="21"/>
      <c r="O343" s="21"/>
      <c r="P343" s="21">
        <v>0.95</v>
      </c>
      <c r="Q343" s="21">
        <f>IFERROR(IF((+O343/P343)&gt;100%,100%,(O343/P343)),"")</f>
        <v>0</v>
      </c>
      <c r="R343" s="22"/>
      <c r="S343" s="24"/>
      <c r="T343" s="31"/>
      <c r="U343" s="16"/>
      <c r="V343" s="16"/>
      <c r="W343" s="16"/>
      <c r="X343" s="16"/>
      <c r="Y343" s="27"/>
      <c r="Z343" s="27"/>
      <c r="AA343" s="28"/>
      <c r="AB343" s="28"/>
      <c r="AC343" s="29" t="s">
        <v>450</v>
      </c>
    </row>
    <row r="344" spans="1:29" ht="30.75" customHeight="1" x14ac:dyDescent="0.25">
      <c r="A344" s="33" t="s">
        <v>2</v>
      </c>
      <c r="B344" s="33" t="s">
        <v>83</v>
      </c>
      <c r="C344" s="33" t="s">
        <v>3</v>
      </c>
      <c r="D344" s="33" t="s">
        <v>4</v>
      </c>
      <c r="E344" s="33" t="s">
        <v>5</v>
      </c>
      <c r="F344" s="33" t="s">
        <v>6</v>
      </c>
      <c r="G344" s="33" t="s">
        <v>7</v>
      </c>
      <c r="H344" s="33" t="s">
        <v>8</v>
      </c>
      <c r="I344" s="33" t="s">
        <v>9</v>
      </c>
      <c r="J344" s="33" t="s">
        <v>10</v>
      </c>
      <c r="K344" s="33" t="s">
        <v>85</v>
      </c>
      <c r="L344" s="33" t="s">
        <v>11</v>
      </c>
      <c r="M344" s="33" t="s">
        <v>12</v>
      </c>
      <c r="N344" s="33" t="s">
        <v>13</v>
      </c>
      <c r="O344" s="33" t="s">
        <v>14</v>
      </c>
      <c r="P344" s="33" t="s">
        <v>15</v>
      </c>
      <c r="Q344" s="33" t="s">
        <v>16</v>
      </c>
      <c r="R344" s="33" t="s">
        <v>79</v>
      </c>
      <c r="S344" s="34" t="s">
        <v>18</v>
      </c>
      <c r="T344" s="34" t="s">
        <v>19</v>
      </c>
      <c r="U344" s="32" t="s">
        <v>80</v>
      </c>
      <c r="V344" s="32" t="s">
        <v>20</v>
      </c>
      <c r="W344" s="32" t="s">
        <v>84</v>
      </c>
      <c r="X344" s="32" t="s">
        <v>21</v>
      </c>
      <c r="Y344" s="32" t="s">
        <v>81</v>
      </c>
      <c r="Z344" s="32" t="s">
        <v>82</v>
      </c>
      <c r="AA344" s="32" t="s">
        <v>22</v>
      </c>
      <c r="AB344" s="32" t="s">
        <v>23</v>
      </c>
      <c r="AC344" s="32" t="s">
        <v>24</v>
      </c>
    </row>
    <row r="345" spans="1:29" ht="30.75" customHeight="1" x14ac:dyDescent="0.25">
      <c r="A345" s="121">
        <v>7</v>
      </c>
      <c r="B345" s="90" t="s">
        <v>782</v>
      </c>
      <c r="C345" s="93" t="s">
        <v>435</v>
      </c>
      <c r="D345" s="115" t="s">
        <v>436</v>
      </c>
      <c r="E345" s="93" t="s">
        <v>88</v>
      </c>
      <c r="F345" s="93" t="s">
        <v>30</v>
      </c>
      <c r="G345" s="93" t="s">
        <v>25</v>
      </c>
      <c r="H345" s="93" t="s">
        <v>437</v>
      </c>
      <c r="I345" s="115" t="s">
        <v>438</v>
      </c>
      <c r="J345" s="93" t="s">
        <v>439</v>
      </c>
      <c r="K345" s="80" t="s">
        <v>440</v>
      </c>
      <c r="L345" s="19" t="s">
        <v>201</v>
      </c>
      <c r="M345" s="8"/>
      <c r="N345" s="8" t="s">
        <v>679</v>
      </c>
      <c r="O345" s="10"/>
      <c r="P345" s="21">
        <v>0.9</v>
      </c>
      <c r="Q345" s="21">
        <f>IFERROR(IF((+O345/P345)&gt;100%,100%,(O345/P345)),"")</f>
        <v>0</v>
      </c>
      <c r="R345" s="25"/>
      <c r="S345" s="25"/>
      <c r="T345" s="23"/>
      <c r="U345" s="30"/>
      <c r="V345" s="16"/>
      <c r="W345" s="16"/>
      <c r="X345" s="16"/>
      <c r="Y345" s="27"/>
      <c r="Z345" s="27"/>
      <c r="AA345" s="28"/>
      <c r="AB345" s="28"/>
      <c r="AC345" s="29" t="s">
        <v>450</v>
      </c>
    </row>
    <row r="346" spans="1:29" ht="30.75" customHeight="1" x14ac:dyDescent="0.25">
      <c r="A346" s="122"/>
      <c r="B346" s="90"/>
      <c r="C346" s="94"/>
      <c r="D346" s="116"/>
      <c r="E346" s="94"/>
      <c r="F346" s="94"/>
      <c r="G346" s="94"/>
      <c r="H346" s="94"/>
      <c r="I346" s="116"/>
      <c r="J346" s="94"/>
      <c r="K346" s="81"/>
      <c r="L346" s="19" t="s">
        <v>202</v>
      </c>
      <c r="M346" s="22"/>
      <c r="N346" s="8" t="s">
        <v>679</v>
      </c>
      <c r="O346" s="10"/>
      <c r="P346" s="21">
        <v>0.9</v>
      </c>
      <c r="Q346" s="21">
        <f>IFERROR(IF((+O346/P346)&gt;100%,100%,(O346/P346)),"")</f>
        <v>0</v>
      </c>
      <c r="R346" s="25"/>
      <c r="S346" s="25"/>
      <c r="T346" s="23"/>
      <c r="U346" s="30"/>
      <c r="V346" s="16"/>
      <c r="W346" s="16"/>
      <c r="X346" s="16"/>
      <c r="Y346" s="27"/>
      <c r="Z346" s="27"/>
      <c r="AA346" s="28"/>
      <c r="AB346" s="28"/>
      <c r="AC346" s="29" t="s">
        <v>450</v>
      </c>
    </row>
    <row r="347" spans="1:29" ht="30.75" customHeight="1" x14ac:dyDescent="0.25">
      <c r="A347" s="123"/>
      <c r="B347" s="90"/>
      <c r="C347" s="95"/>
      <c r="D347" s="117"/>
      <c r="E347" s="95"/>
      <c r="F347" s="95"/>
      <c r="G347" s="95"/>
      <c r="H347" s="95"/>
      <c r="I347" s="117"/>
      <c r="J347" s="95"/>
      <c r="K347" s="82"/>
      <c r="L347" s="35" t="s">
        <v>29</v>
      </c>
      <c r="M347" s="21"/>
      <c r="N347" s="21"/>
      <c r="O347" s="21"/>
      <c r="P347" s="21">
        <v>0.9</v>
      </c>
      <c r="Q347" s="21">
        <f>IFERROR(IF((+O347/P347)&gt;100%,100%,(O347/P347)),"")</f>
        <v>0</v>
      </c>
      <c r="R347" s="25"/>
      <c r="S347" s="24"/>
      <c r="T347" s="23"/>
      <c r="U347" s="16"/>
      <c r="V347" s="16"/>
      <c r="W347" s="16"/>
      <c r="X347" s="16"/>
      <c r="Y347" s="27"/>
      <c r="Z347" s="27"/>
      <c r="AA347" s="28"/>
      <c r="AB347" s="28"/>
      <c r="AC347" s="29" t="s">
        <v>450</v>
      </c>
    </row>
    <row r="348" spans="1:29" ht="30.75" customHeight="1" x14ac:dyDescent="0.25">
      <c r="A348" s="33" t="s">
        <v>2</v>
      </c>
      <c r="B348" s="33" t="s">
        <v>83</v>
      </c>
      <c r="C348" s="33" t="s">
        <v>3</v>
      </c>
      <c r="D348" s="33" t="s">
        <v>4</v>
      </c>
      <c r="E348" s="33" t="s">
        <v>5</v>
      </c>
      <c r="F348" s="33" t="s">
        <v>6</v>
      </c>
      <c r="G348" s="33" t="s">
        <v>7</v>
      </c>
      <c r="H348" s="33" t="s">
        <v>8</v>
      </c>
      <c r="I348" s="33" t="s">
        <v>9</v>
      </c>
      <c r="J348" s="33" t="s">
        <v>10</v>
      </c>
      <c r="K348" s="33" t="s">
        <v>85</v>
      </c>
      <c r="L348" s="33" t="s">
        <v>11</v>
      </c>
      <c r="M348" s="33" t="s">
        <v>12</v>
      </c>
      <c r="N348" s="33" t="s">
        <v>13</v>
      </c>
      <c r="O348" s="33" t="s">
        <v>14</v>
      </c>
      <c r="P348" s="33" t="s">
        <v>15</v>
      </c>
      <c r="Q348" s="33" t="s">
        <v>16</v>
      </c>
      <c r="R348" s="33" t="s">
        <v>79</v>
      </c>
      <c r="S348" s="34" t="s">
        <v>18</v>
      </c>
      <c r="T348" s="34" t="s">
        <v>19</v>
      </c>
      <c r="U348" s="32" t="s">
        <v>80</v>
      </c>
      <c r="V348" s="32" t="s">
        <v>20</v>
      </c>
      <c r="W348" s="32" t="s">
        <v>84</v>
      </c>
      <c r="X348" s="32" t="s">
        <v>21</v>
      </c>
      <c r="Y348" s="32" t="s">
        <v>81</v>
      </c>
      <c r="Z348" s="32" t="s">
        <v>82</v>
      </c>
      <c r="AA348" s="32" t="s">
        <v>22</v>
      </c>
      <c r="AB348" s="32" t="s">
        <v>23</v>
      </c>
      <c r="AC348" s="32" t="s">
        <v>24</v>
      </c>
    </row>
    <row r="349" spans="1:29" ht="30.75" customHeight="1" x14ac:dyDescent="0.25">
      <c r="A349" s="121">
        <v>8</v>
      </c>
      <c r="B349" s="90" t="s">
        <v>782</v>
      </c>
      <c r="C349" s="93" t="s">
        <v>441</v>
      </c>
      <c r="D349" s="115" t="s">
        <v>442</v>
      </c>
      <c r="E349" s="93" t="s">
        <v>88</v>
      </c>
      <c r="F349" s="93" t="s">
        <v>89</v>
      </c>
      <c r="G349" s="93" t="s">
        <v>25</v>
      </c>
      <c r="H349" s="93" t="s">
        <v>443</v>
      </c>
      <c r="I349" s="115" t="s">
        <v>444</v>
      </c>
      <c r="J349" s="93" t="s">
        <v>445</v>
      </c>
      <c r="K349" s="80" t="s">
        <v>446</v>
      </c>
      <c r="L349" s="8" t="s">
        <v>38</v>
      </c>
      <c r="M349" s="8"/>
      <c r="N349" s="8" t="s">
        <v>679</v>
      </c>
      <c r="O349" s="20"/>
      <c r="P349" s="21">
        <v>1</v>
      </c>
      <c r="Q349" s="21">
        <f t="shared" ref="Q349:Q352" si="94">IFERROR(IF((+O349/P349)&gt;100%,100%,(O349/P349)),"")</f>
        <v>0</v>
      </c>
      <c r="R349" s="22"/>
      <c r="S349" s="22"/>
      <c r="T349" s="31"/>
      <c r="U349" s="30"/>
      <c r="V349" s="16"/>
      <c r="W349" s="16"/>
      <c r="X349" s="16"/>
      <c r="Y349" s="27"/>
      <c r="Z349" s="16"/>
      <c r="AA349" s="16"/>
      <c r="AB349" s="16"/>
      <c r="AC349" s="29" t="s">
        <v>450</v>
      </c>
    </row>
    <row r="350" spans="1:29" ht="30.75" customHeight="1" x14ac:dyDescent="0.25">
      <c r="A350" s="122"/>
      <c r="B350" s="90"/>
      <c r="C350" s="94"/>
      <c r="D350" s="116"/>
      <c r="E350" s="94"/>
      <c r="F350" s="94"/>
      <c r="G350" s="94"/>
      <c r="H350" s="94"/>
      <c r="I350" s="116"/>
      <c r="J350" s="94"/>
      <c r="K350" s="81"/>
      <c r="L350" s="8" t="s">
        <v>39</v>
      </c>
      <c r="M350" s="8"/>
      <c r="N350" s="8" t="s">
        <v>679</v>
      </c>
      <c r="O350" s="20"/>
      <c r="P350" s="21">
        <v>1</v>
      </c>
      <c r="Q350" s="21">
        <f t="shared" si="94"/>
        <v>0</v>
      </c>
      <c r="R350" s="22"/>
      <c r="S350" s="22"/>
      <c r="T350" s="31"/>
      <c r="U350" s="30"/>
      <c r="V350" s="16"/>
      <c r="W350" s="16"/>
      <c r="X350" s="16"/>
      <c r="Y350" s="27"/>
      <c r="Z350" s="27"/>
      <c r="AA350" s="28"/>
      <c r="AB350" s="28"/>
      <c r="AC350" s="29" t="s">
        <v>450</v>
      </c>
    </row>
    <row r="351" spans="1:29" ht="30.75" customHeight="1" x14ac:dyDescent="0.25">
      <c r="A351" s="122"/>
      <c r="B351" s="90"/>
      <c r="C351" s="94"/>
      <c r="D351" s="116"/>
      <c r="E351" s="94"/>
      <c r="F351" s="94"/>
      <c r="G351" s="94"/>
      <c r="H351" s="94"/>
      <c r="I351" s="116"/>
      <c r="J351" s="94"/>
      <c r="K351" s="81"/>
      <c r="L351" s="8" t="s">
        <v>40</v>
      </c>
      <c r="M351" s="8"/>
      <c r="N351" s="8" t="s">
        <v>679</v>
      </c>
      <c r="O351" s="20"/>
      <c r="P351" s="21">
        <v>1</v>
      </c>
      <c r="Q351" s="21">
        <f t="shared" si="94"/>
        <v>0</v>
      </c>
      <c r="R351" s="22"/>
      <c r="S351" s="22"/>
      <c r="T351" s="31"/>
      <c r="U351" s="30"/>
      <c r="V351" s="16"/>
      <c r="W351" s="16"/>
      <c r="X351" s="16"/>
      <c r="Y351" s="27"/>
      <c r="Z351" s="27"/>
      <c r="AA351" s="28"/>
      <c r="AB351" s="28"/>
      <c r="AC351" s="29" t="s">
        <v>450</v>
      </c>
    </row>
    <row r="352" spans="1:29" ht="30.75" customHeight="1" x14ac:dyDescent="0.25">
      <c r="A352" s="122"/>
      <c r="B352" s="90"/>
      <c r="C352" s="94"/>
      <c r="D352" s="116"/>
      <c r="E352" s="94"/>
      <c r="F352" s="94"/>
      <c r="G352" s="94"/>
      <c r="H352" s="94"/>
      <c r="I352" s="116"/>
      <c r="J352" s="94"/>
      <c r="K352" s="81"/>
      <c r="L352" s="8" t="s">
        <v>41</v>
      </c>
      <c r="M352" s="22"/>
      <c r="N352" s="8" t="s">
        <v>679</v>
      </c>
      <c r="O352" s="20"/>
      <c r="P352" s="21">
        <v>1</v>
      </c>
      <c r="Q352" s="21">
        <f t="shared" si="94"/>
        <v>0</v>
      </c>
      <c r="R352" s="22"/>
      <c r="S352" s="22"/>
      <c r="T352" s="31"/>
      <c r="U352" s="30"/>
      <c r="V352" s="16"/>
      <c r="W352" s="16"/>
      <c r="X352" s="16"/>
      <c r="Y352" s="27"/>
      <c r="Z352" s="27"/>
      <c r="AA352" s="28"/>
      <c r="AB352" s="28"/>
      <c r="AC352" s="29" t="s">
        <v>450</v>
      </c>
    </row>
    <row r="353" spans="1:29" ht="30.75" customHeight="1" x14ac:dyDescent="0.25">
      <c r="A353" s="123"/>
      <c r="B353" s="90"/>
      <c r="C353" s="95"/>
      <c r="D353" s="117"/>
      <c r="E353" s="95"/>
      <c r="F353" s="95"/>
      <c r="G353" s="95"/>
      <c r="H353" s="95"/>
      <c r="I353" s="117"/>
      <c r="J353" s="95"/>
      <c r="K353" s="82"/>
      <c r="L353" s="35" t="s">
        <v>29</v>
      </c>
      <c r="M353" s="21"/>
      <c r="N353" s="21"/>
      <c r="O353" s="21"/>
      <c r="P353" s="21">
        <v>1</v>
      </c>
      <c r="Q353" s="21">
        <f>IFERROR(IF((+O353/P353)&gt;100%,100%,(O353/P353)),"")</f>
        <v>0</v>
      </c>
      <c r="R353" s="22"/>
      <c r="S353" s="24"/>
      <c r="T353" s="31"/>
      <c r="U353" s="16"/>
      <c r="V353" s="16"/>
      <c r="W353" s="16"/>
      <c r="X353" s="16"/>
      <c r="Y353" s="27"/>
      <c r="Z353" s="27"/>
      <c r="AA353" s="28"/>
      <c r="AB353" s="28"/>
      <c r="AC353" s="29" t="s">
        <v>450</v>
      </c>
    </row>
    <row r="354" spans="1:29" ht="30.75" customHeight="1" x14ac:dyDescent="0.25">
      <c r="A354" s="33" t="s">
        <v>2</v>
      </c>
      <c r="B354" s="33" t="s">
        <v>83</v>
      </c>
      <c r="C354" s="33" t="s">
        <v>3</v>
      </c>
      <c r="D354" s="33" t="s">
        <v>4</v>
      </c>
      <c r="E354" s="33" t="s">
        <v>5</v>
      </c>
      <c r="F354" s="33" t="s">
        <v>6</v>
      </c>
      <c r="G354" s="33" t="s">
        <v>7</v>
      </c>
      <c r="H354" s="33" t="s">
        <v>8</v>
      </c>
      <c r="I354" s="33" t="s">
        <v>9</v>
      </c>
      <c r="J354" s="33" t="s">
        <v>10</v>
      </c>
      <c r="K354" s="33" t="s">
        <v>85</v>
      </c>
      <c r="L354" s="33" t="s">
        <v>11</v>
      </c>
      <c r="M354" s="33" t="s">
        <v>12</v>
      </c>
      <c r="N354" s="33" t="s">
        <v>13</v>
      </c>
      <c r="O354" s="33" t="s">
        <v>14</v>
      </c>
      <c r="P354" s="33" t="s">
        <v>15</v>
      </c>
      <c r="Q354" s="33" t="s">
        <v>16</v>
      </c>
      <c r="R354" s="33" t="s">
        <v>79</v>
      </c>
      <c r="S354" s="34" t="s">
        <v>18</v>
      </c>
      <c r="T354" s="34" t="s">
        <v>19</v>
      </c>
      <c r="U354" s="32" t="s">
        <v>80</v>
      </c>
      <c r="V354" s="32" t="s">
        <v>20</v>
      </c>
      <c r="W354" s="32" t="s">
        <v>84</v>
      </c>
      <c r="X354" s="32" t="s">
        <v>21</v>
      </c>
      <c r="Y354" s="32" t="s">
        <v>81</v>
      </c>
      <c r="Z354" s="32" t="s">
        <v>82</v>
      </c>
      <c r="AA354" s="32" t="s">
        <v>22</v>
      </c>
      <c r="AB354" s="32" t="s">
        <v>23</v>
      </c>
      <c r="AC354" s="32" t="s">
        <v>24</v>
      </c>
    </row>
    <row r="355" spans="1:29" ht="30.75" customHeight="1" x14ac:dyDescent="0.25">
      <c r="A355" s="121">
        <v>9</v>
      </c>
      <c r="B355" s="90" t="s">
        <v>782</v>
      </c>
      <c r="C355" s="90" t="s">
        <v>447</v>
      </c>
      <c r="D355" s="97" t="s">
        <v>418</v>
      </c>
      <c r="E355" s="90" t="s">
        <v>88</v>
      </c>
      <c r="F355" s="90" t="s">
        <v>89</v>
      </c>
      <c r="G355" s="90" t="s">
        <v>25</v>
      </c>
      <c r="H355" s="90" t="s">
        <v>419</v>
      </c>
      <c r="I355" s="97" t="s">
        <v>448</v>
      </c>
      <c r="J355" s="90" t="s">
        <v>449</v>
      </c>
      <c r="K355" s="80" t="s">
        <v>422</v>
      </c>
      <c r="L355" s="8" t="s">
        <v>38</v>
      </c>
      <c r="M355" s="8"/>
      <c r="N355" s="8" t="s">
        <v>679</v>
      </c>
      <c r="O355" s="20"/>
      <c r="P355" s="21">
        <v>1</v>
      </c>
      <c r="Q355" s="21">
        <f t="shared" ref="Q355:Q358" si="95">IFERROR(IF((+O355/P355)&gt;100%,100%,(O355/P355)),"")</f>
        <v>0</v>
      </c>
      <c r="R355" s="22"/>
      <c r="S355" s="22"/>
      <c r="T355" s="31"/>
      <c r="U355" s="30"/>
      <c r="V355" s="16"/>
      <c r="W355" s="16"/>
      <c r="X355" s="16"/>
      <c r="Y355" s="27"/>
      <c r="Z355" s="16"/>
      <c r="AA355" s="16"/>
      <c r="AB355" s="16"/>
      <c r="AC355" s="29" t="s">
        <v>450</v>
      </c>
    </row>
    <row r="356" spans="1:29" ht="30.75" customHeight="1" x14ac:dyDescent="0.25">
      <c r="A356" s="122"/>
      <c r="B356" s="90"/>
      <c r="C356" s="90"/>
      <c r="D356" s="97"/>
      <c r="E356" s="90"/>
      <c r="F356" s="90"/>
      <c r="G356" s="90"/>
      <c r="H356" s="90"/>
      <c r="I356" s="97"/>
      <c r="J356" s="90"/>
      <c r="K356" s="81"/>
      <c r="L356" s="8" t="s">
        <v>39</v>
      </c>
      <c r="M356" s="8"/>
      <c r="N356" s="8" t="s">
        <v>679</v>
      </c>
      <c r="O356" s="20"/>
      <c r="P356" s="21">
        <v>1</v>
      </c>
      <c r="Q356" s="21">
        <f t="shared" si="95"/>
        <v>0</v>
      </c>
      <c r="R356" s="22"/>
      <c r="S356" s="22"/>
      <c r="T356" s="31"/>
      <c r="U356" s="30"/>
      <c r="V356" s="16"/>
      <c r="W356" s="16"/>
      <c r="X356" s="16"/>
      <c r="Y356" s="27"/>
      <c r="Z356" s="27"/>
      <c r="AA356" s="28"/>
      <c r="AB356" s="28"/>
      <c r="AC356" s="29" t="s">
        <v>450</v>
      </c>
    </row>
    <row r="357" spans="1:29" ht="30.75" customHeight="1" x14ac:dyDescent="0.25">
      <c r="A357" s="122"/>
      <c r="B357" s="90"/>
      <c r="C357" s="90"/>
      <c r="D357" s="97"/>
      <c r="E357" s="90"/>
      <c r="F357" s="90"/>
      <c r="G357" s="90"/>
      <c r="H357" s="90"/>
      <c r="I357" s="97"/>
      <c r="J357" s="90"/>
      <c r="K357" s="81"/>
      <c r="L357" s="8" t="s">
        <v>40</v>
      </c>
      <c r="M357" s="8"/>
      <c r="N357" s="8" t="s">
        <v>679</v>
      </c>
      <c r="O357" s="20"/>
      <c r="P357" s="21">
        <v>1</v>
      </c>
      <c r="Q357" s="21">
        <f t="shared" si="95"/>
        <v>0</v>
      </c>
      <c r="R357" s="22"/>
      <c r="S357" s="22"/>
      <c r="T357" s="31"/>
      <c r="U357" s="30"/>
      <c r="V357" s="16"/>
      <c r="W357" s="16"/>
      <c r="X357" s="16"/>
      <c r="Y357" s="27"/>
      <c r="Z357" s="27"/>
      <c r="AA357" s="28"/>
      <c r="AB357" s="28"/>
      <c r="AC357" s="29" t="s">
        <v>450</v>
      </c>
    </row>
    <row r="358" spans="1:29" ht="30.75" customHeight="1" x14ac:dyDescent="0.25">
      <c r="A358" s="122"/>
      <c r="B358" s="90"/>
      <c r="C358" s="90"/>
      <c r="D358" s="97"/>
      <c r="E358" s="90"/>
      <c r="F358" s="90"/>
      <c r="G358" s="90"/>
      <c r="H358" s="90"/>
      <c r="I358" s="97"/>
      <c r="J358" s="90"/>
      <c r="K358" s="81"/>
      <c r="L358" s="8" t="s">
        <v>41</v>
      </c>
      <c r="M358" s="22"/>
      <c r="N358" s="8" t="s">
        <v>679</v>
      </c>
      <c r="O358" s="20"/>
      <c r="P358" s="21">
        <v>1</v>
      </c>
      <c r="Q358" s="21">
        <f t="shared" si="95"/>
        <v>0</v>
      </c>
      <c r="R358" s="22"/>
      <c r="S358" s="22"/>
      <c r="T358" s="31"/>
      <c r="U358" s="30"/>
      <c r="V358" s="16"/>
      <c r="W358" s="16"/>
      <c r="X358" s="16"/>
      <c r="Y358" s="27"/>
      <c r="Z358" s="27"/>
      <c r="AA358" s="28"/>
      <c r="AB358" s="28"/>
      <c r="AC358" s="29" t="s">
        <v>450</v>
      </c>
    </row>
    <row r="359" spans="1:29" ht="30.75" customHeight="1" x14ac:dyDescent="0.25">
      <c r="A359" s="123"/>
      <c r="B359" s="90"/>
      <c r="C359" s="90"/>
      <c r="D359" s="97"/>
      <c r="E359" s="90"/>
      <c r="F359" s="90"/>
      <c r="G359" s="90"/>
      <c r="H359" s="90"/>
      <c r="I359" s="97"/>
      <c r="J359" s="90"/>
      <c r="K359" s="82"/>
      <c r="L359" s="35" t="s">
        <v>29</v>
      </c>
      <c r="M359" s="21"/>
      <c r="N359" s="21"/>
      <c r="O359" s="21"/>
      <c r="P359" s="21">
        <v>1</v>
      </c>
      <c r="Q359" s="21">
        <f>IFERROR(IF((+O359/P359)&gt;100%,100%,(O359/P359)),"")</f>
        <v>0</v>
      </c>
      <c r="R359" s="22"/>
      <c r="S359" s="24"/>
      <c r="T359" s="31"/>
      <c r="U359" s="16"/>
      <c r="V359" s="16"/>
      <c r="W359" s="16"/>
      <c r="X359" s="16"/>
      <c r="Y359" s="27"/>
      <c r="Z359" s="27"/>
      <c r="AA359" s="28"/>
      <c r="AB359" s="28"/>
      <c r="AC359" s="29" t="s">
        <v>450</v>
      </c>
    </row>
    <row r="360" spans="1:29" ht="30.75" customHeight="1" x14ac:dyDescent="0.25">
      <c r="A360" s="33" t="s">
        <v>2</v>
      </c>
      <c r="B360" s="33" t="s">
        <v>83</v>
      </c>
      <c r="C360" s="33" t="s">
        <v>3</v>
      </c>
      <c r="D360" s="33" t="s">
        <v>4</v>
      </c>
      <c r="E360" s="33" t="s">
        <v>5</v>
      </c>
      <c r="F360" s="33" t="s">
        <v>6</v>
      </c>
      <c r="G360" s="33" t="s">
        <v>7</v>
      </c>
      <c r="H360" s="33">
        <v>0</v>
      </c>
      <c r="I360" s="33" t="s">
        <v>9</v>
      </c>
      <c r="J360" s="33" t="s">
        <v>10</v>
      </c>
      <c r="K360" s="33" t="s">
        <v>85</v>
      </c>
      <c r="L360" s="33" t="s">
        <v>11</v>
      </c>
      <c r="M360" s="33" t="s">
        <v>12</v>
      </c>
      <c r="N360" s="33" t="s">
        <v>13</v>
      </c>
      <c r="O360" s="33" t="s">
        <v>14</v>
      </c>
      <c r="P360" s="33" t="s">
        <v>15</v>
      </c>
      <c r="Q360" s="33" t="s">
        <v>16</v>
      </c>
      <c r="R360" s="33" t="s">
        <v>79</v>
      </c>
      <c r="S360" s="34" t="s">
        <v>18</v>
      </c>
      <c r="T360" s="34" t="s">
        <v>19</v>
      </c>
      <c r="U360" s="32" t="s">
        <v>80</v>
      </c>
      <c r="V360" s="32" t="s">
        <v>20</v>
      </c>
      <c r="W360" s="32" t="s">
        <v>84</v>
      </c>
      <c r="X360" s="32" t="s">
        <v>21</v>
      </c>
      <c r="Y360" s="32" t="s">
        <v>81</v>
      </c>
      <c r="Z360" s="32" t="s">
        <v>82</v>
      </c>
      <c r="AA360" s="32" t="s">
        <v>22</v>
      </c>
      <c r="AB360" s="32" t="s">
        <v>23</v>
      </c>
      <c r="AC360" s="32" t="s">
        <v>24</v>
      </c>
    </row>
    <row r="361" spans="1:29" ht="30.75" customHeight="1" x14ac:dyDescent="0.25">
      <c r="A361" s="121">
        <v>1</v>
      </c>
      <c r="B361" s="90" t="s">
        <v>782</v>
      </c>
      <c r="C361" s="93" t="s">
        <v>451</v>
      </c>
      <c r="D361" s="115" t="s">
        <v>452</v>
      </c>
      <c r="E361" s="115" t="s">
        <v>88</v>
      </c>
      <c r="F361" s="115" t="s">
        <v>30</v>
      </c>
      <c r="G361" s="115" t="s">
        <v>453</v>
      </c>
      <c r="H361" s="115" t="s">
        <v>454</v>
      </c>
      <c r="I361" s="115" t="s">
        <v>455</v>
      </c>
      <c r="J361" s="115" t="s">
        <v>456</v>
      </c>
      <c r="K361" s="115" t="s">
        <v>457</v>
      </c>
      <c r="L361" s="19" t="s">
        <v>201</v>
      </c>
      <c r="M361" s="5"/>
      <c r="N361" s="5">
        <v>1</v>
      </c>
      <c r="O361" s="56"/>
      <c r="P361" s="21">
        <v>1</v>
      </c>
      <c r="Q361" s="21">
        <f>IFERROR(IF((+O361/P361)&gt;100%,100%,(O361/P361)),"")</f>
        <v>0</v>
      </c>
      <c r="R361" s="25"/>
      <c r="S361" s="25"/>
      <c r="T361" s="23"/>
      <c r="U361" s="12"/>
      <c r="V361" s="16"/>
      <c r="W361" s="16"/>
      <c r="X361" s="16"/>
      <c r="Y361" s="27"/>
      <c r="Z361" s="27"/>
      <c r="AA361" s="28"/>
      <c r="AB361" s="28"/>
      <c r="AC361" s="29" t="s">
        <v>470</v>
      </c>
    </row>
    <row r="362" spans="1:29" ht="30.75" customHeight="1" x14ac:dyDescent="0.25">
      <c r="A362" s="122"/>
      <c r="B362" s="90"/>
      <c r="C362" s="94"/>
      <c r="D362" s="116"/>
      <c r="E362" s="116"/>
      <c r="F362" s="116"/>
      <c r="G362" s="116"/>
      <c r="H362" s="116"/>
      <c r="I362" s="116"/>
      <c r="J362" s="116"/>
      <c r="K362" s="116"/>
      <c r="L362" s="19" t="s">
        <v>202</v>
      </c>
      <c r="M362" s="5"/>
      <c r="N362" s="5">
        <v>1</v>
      </c>
      <c r="O362" s="56"/>
      <c r="P362" s="21">
        <v>1</v>
      </c>
      <c r="Q362" s="21">
        <f t="shared" ref="Q362" si="96">IFERROR(IF((+O362/P362)&gt;100%,100%,(O362/P362)),"")</f>
        <v>0</v>
      </c>
      <c r="R362" s="25"/>
      <c r="S362" s="38"/>
      <c r="T362" s="23"/>
      <c r="U362" s="30"/>
      <c r="V362" s="16"/>
      <c r="W362" s="16"/>
      <c r="X362" s="49"/>
      <c r="Y362" s="58"/>
      <c r="Z362" s="58"/>
      <c r="AA362" s="59"/>
      <c r="AB362" s="59"/>
      <c r="AC362" s="29" t="s">
        <v>470</v>
      </c>
    </row>
    <row r="363" spans="1:29" ht="30.75" customHeight="1" x14ac:dyDescent="0.25">
      <c r="A363" s="123"/>
      <c r="B363" s="90"/>
      <c r="C363" s="95"/>
      <c r="D363" s="117"/>
      <c r="E363" s="117"/>
      <c r="F363" s="117"/>
      <c r="G363" s="117"/>
      <c r="H363" s="117"/>
      <c r="I363" s="117"/>
      <c r="J363" s="117"/>
      <c r="K363" s="117"/>
      <c r="L363" s="35" t="s">
        <v>29</v>
      </c>
      <c r="M363" s="60">
        <f>SUM(M361:M362)</f>
        <v>0</v>
      </c>
      <c r="N363" s="60">
        <f>SUM(N361:N362)</f>
        <v>2</v>
      </c>
      <c r="O363" s="61">
        <f>IFERROR(IF((+M363/N363)&gt;100%,100%,(M363/N363)),0%)</f>
        <v>0</v>
      </c>
      <c r="P363" s="21">
        <v>1</v>
      </c>
      <c r="Q363" s="21">
        <f>IFERROR(IF((+O363/P363)&gt;100%,100%,(O363/P363)),"")</f>
        <v>0</v>
      </c>
      <c r="R363" s="25"/>
      <c r="S363" s="24"/>
      <c r="T363" s="23"/>
      <c r="U363" s="16"/>
      <c r="V363" s="16"/>
      <c r="W363" s="16"/>
      <c r="X363" s="16"/>
      <c r="Y363" s="27"/>
      <c r="Z363" s="27"/>
      <c r="AA363" s="28"/>
      <c r="AB363" s="28"/>
      <c r="AC363" s="29" t="s">
        <v>470</v>
      </c>
    </row>
    <row r="364" spans="1:29" ht="30.75" customHeight="1" x14ac:dyDescent="0.25">
      <c r="A364" s="33" t="s">
        <v>2</v>
      </c>
      <c r="B364" s="33" t="s">
        <v>83</v>
      </c>
      <c r="C364" s="33" t="s">
        <v>3</v>
      </c>
      <c r="D364" s="33" t="s">
        <v>4</v>
      </c>
      <c r="E364" s="33" t="s">
        <v>5</v>
      </c>
      <c r="F364" s="33" t="s">
        <v>6</v>
      </c>
      <c r="G364" s="33" t="s">
        <v>7</v>
      </c>
      <c r="H364" s="33">
        <v>0</v>
      </c>
      <c r="I364" s="33" t="s">
        <v>9</v>
      </c>
      <c r="J364" s="33" t="s">
        <v>10</v>
      </c>
      <c r="K364" s="33" t="s">
        <v>85</v>
      </c>
      <c r="L364" s="33" t="s">
        <v>11</v>
      </c>
      <c r="M364" s="33" t="s">
        <v>12</v>
      </c>
      <c r="N364" s="33" t="s">
        <v>13</v>
      </c>
      <c r="O364" s="33" t="s">
        <v>14</v>
      </c>
      <c r="P364" s="33" t="s">
        <v>15</v>
      </c>
      <c r="Q364" s="33" t="s">
        <v>16</v>
      </c>
      <c r="R364" s="33" t="s">
        <v>79</v>
      </c>
      <c r="S364" s="34" t="s">
        <v>18</v>
      </c>
      <c r="T364" s="34" t="s">
        <v>19</v>
      </c>
      <c r="U364" s="32" t="s">
        <v>80</v>
      </c>
      <c r="V364" s="32" t="s">
        <v>20</v>
      </c>
      <c r="W364" s="32" t="s">
        <v>84</v>
      </c>
      <c r="X364" s="32" t="s">
        <v>21</v>
      </c>
      <c r="Y364" s="32" t="s">
        <v>81</v>
      </c>
      <c r="Z364" s="32" t="s">
        <v>82</v>
      </c>
      <c r="AA364" s="32" t="s">
        <v>22</v>
      </c>
      <c r="AB364" s="32" t="s">
        <v>23</v>
      </c>
      <c r="AC364" s="32" t="s">
        <v>24</v>
      </c>
    </row>
    <row r="365" spans="1:29" ht="30.75" customHeight="1" x14ac:dyDescent="0.25">
      <c r="A365" s="121">
        <v>2</v>
      </c>
      <c r="B365" s="90" t="s">
        <v>782</v>
      </c>
      <c r="C365" s="93" t="s">
        <v>458</v>
      </c>
      <c r="D365" s="109" t="s">
        <v>459</v>
      </c>
      <c r="E365" s="93" t="s">
        <v>88</v>
      </c>
      <c r="F365" s="109" t="s">
        <v>54</v>
      </c>
      <c r="G365" s="93" t="s">
        <v>31</v>
      </c>
      <c r="H365" s="147" t="s">
        <v>460</v>
      </c>
      <c r="I365" s="80" t="s">
        <v>461</v>
      </c>
      <c r="J365" s="80" t="s">
        <v>462</v>
      </c>
      <c r="K365" s="80" t="s">
        <v>463</v>
      </c>
      <c r="L365" s="19" t="s">
        <v>237</v>
      </c>
      <c r="M365" s="5"/>
      <c r="N365" s="180">
        <v>29</v>
      </c>
      <c r="O365" s="56"/>
      <c r="P365" s="21">
        <v>1</v>
      </c>
      <c r="Q365" s="21">
        <f>IFERROR(IF((+O365/P365)&gt;100%,100%,(O365/P365)),"")</f>
        <v>0</v>
      </c>
      <c r="R365" s="25"/>
      <c r="S365" s="25"/>
      <c r="T365" s="23"/>
      <c r="U365" s="12"/>
      <c r="V365" s="16"/>
      <c r="W365" s="16"/>
      <c r="X365" s="16"/>
      <c r="Y365" s="27"/>
      <c r="Z365" s="27"/>
      <c r="AA365" s="28"/>
      <c r="AB365" s="28"/>
      <c r="AC365" s="29" t="s">
        <v>470</v>
      </c>
    </row>
    <row r="366" spans="1:29" ht="30.75" customHeight="1" x14ac:dyDescent="0.25">
      <c r="A366" s="122"/>
      <c r="B366" s="90"/>
      <c r="C366" s="94"/>
      <c r="D366" s="110"/>
      <c r="E366" s="94"/>
      <c r="F366" s="110"/>
      <c r="G366" s="94"/>
      <c r="H366" s="148"/>
      <c r="I366" s="81"/>
      <c r="J366" s="81"/>
      <c r="K366" s="81"/>
      <c r="L366" s="19" t="s">
        <v>238</v>
      </c>
      <c r="M366" s="5"/>
      <c r="N366" s="180">
        <v>18</v>
      </c>
      <c r="O366" s="56"/>
      <c r="P366" s="21">
        <v>1</v>
      </c>
      <c r="Q366" s="21">
        <f>IFERROR(IF((+O366/P366)&gt;100%,100%,(O366/P366)),"")</f>
        <v>0</v>
      </c>
      <c r="R366" s="25"/>
      <c r="S366" s="25"/>
      <c r="T366" s="23"/>
      <c r="U366" s="12"/>
      <c r="V366" s="16"/>
      <c r="W366" s="16"/>
      <c r="X366" s="16"/>
      <c r="Y366" s="27"/>
      <c r="Z366" s="27"/>
      <c r="AA366" s="28"/>
      <c r="AB366" s="28"/>
      <c r="AC366" s="29" t="s">
        <v>470</v>
      </c>
    </row>
    <row r="367" spans="1:29" ht="30.75" customHeight="1" x14ac:dyDescent="0.25">
      <c r="A367" s="122"/>
      <c r="B367" s="90"/>
      <c r="C367" s="94"/>
      <c r="D367" s="110"/>
      <c r="E367" s="94"/>
      <c r="F367" s="110"/>
      <c r="G367" s="94"/>
      <c r="H367" s="148"/>
      <c r="I367" s="81"/>
      <c r="J367" s="81"/>
      <c r="K367" s="81"/>
      <c r="L367" s="19" t="s">
        <v>239</v>
      </c>
      <c r="M367" s="57"/>
      <c r="N367" s="180">
        <v>8</v>
      </c>
      <c r="O367" s="56"/>
      <c r="P367" s="21">
        <v>1</v>
      </c>
      <c r="Q367" s="21">
        <f>IFERROR(IF((+O367/P367)&gt;100%,100%,(O367/P367)),"")</f>
        <v>0</v>
      </c>
      <c r="R367" s="25"/>
      <c r="S367" s="25"/>
      <c r="T367" s="23"/>
      <c r="U367" s="12"/>
      <c r="V367" s="16"/>
      <c r="W367" s="16"/>
      <c r="X367" s="16"/>
      <c r="Y367" s="27"/>
      <c r="Z367" s="27"/>
      <c r="AA367" s="28"/>
      <c r="AB367" s="28"/>
      <c r="AC367" s="29" t="s">
        <v>470</v>
      </c>
    </row>
    <row r="368" spans="1:29" ht="30.75" customHeight="1" x14ac:dyDescent="0.25">
      <c r="A368" s="122"/>
      <c r="B368" s="90"/>
      <c r="C368" s="94"/>
      <c r="D368" s="110"/>
      <c r="E368" s="94"/>
      <c r="F368" s="110"/>
      <c r="G368" s="94"/>
      <c r="H368" s="148"/>
      <c r="I368" s="81"/>
      <c r="J368" s="81"/>
      <c r="K368" s="81"/>
      <c r="L368" s="19" t="s">
        <v>240</v>
      </c>
      <c r="M368" s="57"/>
      <c r="N368" s="180">
        <v>11</v>
      </c>
      <c r="O368" s="56"/>
      <c r="P368" s="21">
        <v>1</v>
      </c>
      <c r="Q368" s="21">
        <f t="shared" ref="Q368:Q371" si="97">IFERROR(IF((+O368/P368)&gt;100%,100%,(O368/P368)),"")</f>
        <v>0</v>
      </c>
      <c r="R368" s="25"/>
      <c r="S368" s="25"/>
      <c r="T368" s="23"/>
      <c r="U368" s="12"/>
      <c r="V368" s="16"/>
      <c r="W368" s="16"/>
      <c r="X368" s="16"/>
      <c r="Y368" s="27"/>
      <c r="Z368" s="27"/>
      <c r="AA368" s="28"/>
      <c r="AB368" s="28"/>
      <c r="AC368" s="29" t="s">
        <v>470</v>
      </c>
    </row>
    <row r="369" spans="1:29" ht="30.75" customHeight="1" x14ac:dyDescent="0.25">
      <c r="A369" s="122"/>
      <c r="B369" s="90"/>
      <c r="C369" s="94"/>
      <c r="D369" s="110"/>
      <c r="E369" s="94"/>
      <c r="F369" s="110"/>
      <c r="G369" s="94"/>
      <c r="H369" s="148"/>
      <c r="I369" s="81"/>
      <c r="J369" s="81"/>
      <c r="K369" s="81"/>
      <c r="L369" s="19" t="s">
        <v>241</v>
      </c>
      <c r="M369" s="57"/>
      <c r="N369" s="180">
        <v>9</v>
      </c>
      <c r="O369" s="56"/>
      <c r="P369" s="21">
        <v>1</v>
      </c>
      <c r="Q369" s="21">
        <f t="shared" si="97"/>
        <v>0</v>
      </c>
      <c r="R369" s="25"/>
      <c r="S369" s="25"/>
      <c r="T369" s="23"/>
      <c r="U369" s="12"/>
      <c r="V369" s="16"/>
      <c r="W369" s="16"/>
      <c r="X369" s="16">
        <v>0</v>
      </c>
      <c r="Y369" s="27"/>
      <c r="Z369" s="27"/>
      <c r="AA369" s="28"/>
      <c r="AB369" s="28"/>
      <c r="AC369" s="29" t="s">
        <v>470</v>
      </c>
    </row>
    <row r="370" spans="1:29" ht="30.75" customHeight="1" x14ac:dyDescent="0.25">
      <c r="A370" s="122"/>
      <c r="B370" s="90"/>
      <c r="C370" s="94"/>
      <c r="D370" s="110"/>
      <c r="E370" s="94"/>
      <c r="F370" s="110"/>
      <c r="G370" s="94"/>
      <c r="H370" s="148"/>
      <c r="I370" s="81"/>
      <c r="J370" s="81"/>
      <c r="K370" s="81"/>
      <c r="L370" s="50" t="s">
        <v>242</v>
      </c>
      <c r="M370" s="5"/>
      <c r="N370" s="180">
        <v>8</v>
      </c>
      <c r="O370" s="56"/>
      <c r="P370" s="21">
        <v>1</v>
      </c>
      <c r="Q370" s="21">
        <f t="shared" si="97"/>
        <v>0</v>
      </c>
      <c r="R370" s="25"/>
      <c r="S370" s="38"/>
      <c r="T370" s="23"/>
      <c r="U370" s="30"/>
      <c r="V370" s="16"/>
      <c r="W370" s="16"/>
      <c r="X370" s="16"/>
      <c r="Y370" s="27"/>
      <c r="Z370" s="27"/>
      <c r="AA370" s="28"/>
      <c r="AB370" s="28"/>
      <c r="AC370" s="29" t="s">
        <v>470</v>
      </c>
    </row>
    <row r="371" spans="1:29" ht="30.75" customHeight="1" x14ac:dyDescent="0.25">
      <c r="A371" s="122"/>
      <c r="B371" s="90"/>
      <c r="C371" s="94"/>
      <c r="D371" s="110"/>
      <c r="E371" s="94"/>
      <c r="F371" s="110"/>
      <c r="G371" s="94"/>
      <c r="H371" s="148"/>
      <c r="I371" s="81"/>
      <c r="J371" s="81"/>
      <c r="K371" s="81"/>
      <c r="L371" s="50" t="s">
        <v>243</v>
      </c>
      <c r="M371" s="5"/>
      <c r="N371" s="180">
        <v>11</v>
      </c>
      <c r="O371" s="56"/>
      <c r="P371" s="21">
        <v>1</v>
      </c>
      <c r="Q371" s="21">
        <f t="shared" si="97"/>
        <v>0</v>
      </c>
      <c r="R371" s="25"/>
      <c r="S371" s="38"/>
      <c r="T371" s="23"/>
      <c r="U371" s="30"/>
      <c r="V371" s="16"/>
      <c r="W371" s="16"/>
      <c r="X371" s="49"/>
      <c r="Y371" s="58"/>
      <c r="Z371" s="58"/>
      <c r="AA371" s="59"/>
      <c r="AB371" s="59"/>
      <c r="AC371" s="29" t="s">
        <v>470</v>
      </c>
    </row>
    <row r="372" spans="1:29" ht="30.75" customHeight="1" x14ac:dyDescent="0.25">
      <c r="A372" s="122"/>
      <c r="B372" s="90"/>
      <c r="C372" s="94"/>
      <c r="D372" s="110"/>
      <c r="E372" s="94"/>
      <c r="F372" s="110"/>
      <c r="G372" s="94"/>
      <c r="H372" s="148"/>
      <c r="I372" s="81"/>
      <c r="J372" s="81"/>
      <c r="K372" s="81"/>
      <c r="L372" s="50" t="s">
        <v>244</v>
      </c>
      <c r="M372" s="5"/>
      <c r="N372" s="180">
        <v>9</v>
      </c>
      <c r="O372" s="56"/>
      <c r="P372" s="21">
        <v>1</v>
      </c>
      <c r="Q372" s="21">
        <f t="shared" ref="Q372:Q376" si="98">IFERROR(IF((+O372/P372)&gt;100%,100%,(O372/P372)),"")</f>
        <v>0</v>
      </c>
      <c r="R372" s="25"/>
      <c r="S372" s="38"/>
      <c r="T372" s="23"/>
      <c r="U372" s="30"/>
      <c r="V372" s="16"/>
      <c r="W372" s="16"/>
      <c r="X372" s="49"/>
      <c r="Y372" s="58"/>
      <c r="Z372" s="58"/>
      <c r="AA372" s="59"/>
      <c r="AB372" s="59"/>
      <c r="AC372" s="29" t="s">
        <v>470</v>
      </c>
    </row>
    <row r="373" spans="1:29" ht="30.75" customHeight="1" x14ac:dyDescent="0.25">
      <c r="A373" s="122"/>
      <c r="B373" s="90"/>
      <c r="C373" s="94"/>
      <c r="D373" s="110"/>
      <c r="E373" s="94"/>
      <c r="F373" s="110"/>
      <c r="G373" s="94"/>
      <c r="H373" s="148"/>
      <c r="I373" s="81"/>
      <c r="J373" s="81"/>
      <c r="K373" s="81"/>
      <c r="L373" s="50" t="s">
        <v>245</v>
      </c>
      <c r="M373" s="5"/>
      <c r="N373" s="180">
        <v>10</v>
      </c>
      <c r="O373" s="56"/>
      <c r="P373" s="21">
        <v>1</v>
      </c>
      <c r="Q373" s="21">
        <f t="shared" si="98"/>
        <v>0</v>
      </c>
      <c r="R373" s="25"/>
      <c r="S373" s="38"/>
      <c r="T373" s="23"/>
      <c r="U373" s="30"/>
      <c r="V373" s="16"/>
      <c r="W373" s="16"/>
      <c r="X373" s="49"/>
      <c r="Y373" s="58"/>
      <c r="Z373" s="58"/>
      <c r="AA373" s="59"/>
      <c r="AB373" s="59"/>
      <c r="AC373" s="29" t="s">
        <v>470</v>
      </c>
    </row>
    <row r="374" spans="1:29" ht="30.75" customHeight="1" x14ac:dyDescent="0.25">
      <c r="A374" s="122"/>
      <c r="B374" s="90"/>
      <c r="C374" s="94"/>
      <c r="D374" s="110"/>
      <c r="E374" s="94"/>
      <c r="F374" s="110"/>
      <c r="G374" s="94"/>
      <c r="H374" s="148"/>
      <c r="I374" s="81"/>
      <c r="J374" s="81"/>
      <c r="K374" s="81"/>
      <c r="L374" s="50" t="s">
        <v>246</v>
      </c>
      <c r="M374" s="57"/>
      <c r="N374" s="180">
        <v>6</v>
      </c>
      <c r="O374" s="56"/>
      <c r="P374" s="21">
        <v>1</v>
      </c>
      <c r="Q374" s="21">
        <f t="shared" si="98"/>
        <v>0</v>
      </c>
      <c r="R374" s="25"/>
      <c r="S374" s="38"/>
      <c r="T374" s="23"/>
      <c r="U374" s="30"/>
      <c r="V374" s="16"/>
      <c r="W374" s="16"/>
      <c r="X374" s="49"/>
      <c r="Y374" s="58"/>
      <c r="Z374" s="58"/>
      <c r="AA374" s="59"/>
      <c r="AB374" s="59"/>
      <c r="AC374" s="29" t="s">
        <v>470</v>
      </c>
    </row>
    <row r="375" spans="1:29" ht="30.75" customHeight="1" x14ac:dyDescent="0.25">
      <c r="A375" s="122"/>
      <c r="B375" s="90"/>
      <c r="C375" s="94"/>
      <c r="D375" s="110"/>
      <c r="E375" s="94"/>
      <c r="F375" s="110"/>
      <c r="G375" s="94"/>
      <c r="H375" s="148"/>
      <c r="I375" s="81"/>
      <c r="J375" s="81"/>
      <c r="K375" s="81"/>
      <c r="L375" s="50" t="s">
        <v>247</v>
      </c>
      <c r="M375" s="57"/>
      <c r="N375" s="180">
        <v>9</v>
      </c>
      <c r="O375" s="56"/>
      <c r="P375" s="21">
        <v>1</v>
      </c>
      <c r="Q375" s="21">
        <f t="shared" si="98"/>
        <v>0</v>
      </c>
      <c r="R375" s="25"/>
      <c r="S375" s="38"/>
      <c r="T375" s="23"/>
      <c r="U375" s="30"/>
      <c r="V375" s="16"/>
      <c r="W375" s="16"/>
      <c r="X375" s="49"/>
      <c r="Y375" s="58"/>
      <c r="Z375" s="58"/>
      <c r="AA375" s="59"/>
      <c r="AB375" s="59"/>
      <c r="AC375" s="29" t="s">
        <v>470</v>
      </c>
    </row>
    <row r="376" spans="1:29" ht="30.75" customHeight="1" x14ac:dyDescent="0.25">
      <c r="A376" s="122"/>
      <c r="B376" s="90"/>
      <c r="C376" s="94"/>
      <c r="D376" s="110"/>
      <c r="E376" s="94"/>
      <c r="F376" s="110"/>
      <c r="G376" s="94"/>
      <c r="H376" s="148"/>
      <c r="I376" s="81"/>
      <c r="J376" s="81"/>
      <c r="K376" s="81"/>
      <c r="L376" s="50" t="s">
        <v>248</v>
      </c>
      <c r="M376" s="57"/>
      <c r="N376" s="180">
        <v>9</v>
      </c>
      <c r="O376" s="56"/>
      <c r="P376" s="21">
        <v>1</v>
      </c>
      <c r="Q376" s="21">
        <f t="shared" si="98"/>
        <v>0</v>
      </c>
      <c r="R376" s="25"/>
      <c r="S376" s="38"/>
      <c r="T376" s="23"/>
      <c r="U376" s="30"/>
      <c r="V376" s="16"/>
      <c r="W376" s="16"/>
      <c r="X376" s="49"/>
      <c r="Y376" s="58"/>
      <c r="Z376" s="58"/>
      <c r="AA376" s="59"/>
      <c r="AB376" s="59"/>
      <c r="AC376" s="29" t="s">
        <v>470</v>
      </c>
    </row>
    <row r="377" spans="1:29" ht="30.75" customHeight="1" x14ac:dyDescent="0.25">
      <c r="A377" s="123"/>
      <c r="B377" s="90"/>
      <c r="C377" s="95"/>
      <c r="D377" s="114"/>
      <c r="E377" s="95"/>
      <c r="F377" s="114"/>
      <c r="G377" s="95"/>
      <c r="H377" s="149"/>
      <c r="I377" s="82"/>
      <c r="J377" s="82"/>
      <c r="K377" s="82"/>
      <c r="L377" s="35" t="s">
        <v>29</v>
      </c>
      <c r="M377" s="60">
        <f>SUM(M365:M376)</f>
        <v>0</v>
      </c>
      <c r="N377" s="181">
        <v>137</v>
      </c>
      <c r="O377" s="62">
        <f>IFERROR(IF((+M377/N377)&gt;100%,100%,(M377/N377)),0%)</f>
        <v>0</v>
      </c>
      <c r="P377" s="21">
        <v>1</v>
      </c>
      <c r="Q377" s="21">
        <f>IFERROR(IF((+O377/P377)&gt;100%,100%,(O377/P377)),"")</f>
        <v>0</v>
      </c>
      <c r="R377" s="25"/>
      <c r="S377" s="24"/>
      <c r="T377" s="23"/>
      <c r="U377" s="16"/>
      <c r="V377" s="16"/>
      <c r="W377" s="16"/>
      <c r="X377" s="16"/>
      <c r="Y377" s="27"/>
      <c r="Z377" s="27"/>
      <c r="AA377" s="28"/>
      <c r="AB377" s="28"/>
      <c r="AC377" s="29" t="s">
        <v>470</v>
      </c>
    </row>
    <row r="378" spans="1:29" ht="30.75" customHeight="1" x14ac:dyDescent="0.25">
      <c r="A378" s="33" t="s">
        <v>2</v>
      </c>
      <c r="B378" s="33" t="s">
        <v>83</v>
      </c>
      <c r="C378" s="33" t="s">
        <v>3</v>
      </c>
      <c r="D378" s="33" t="s">
        <v>4</v>
      </c>
      <c r="E378" s="33" t="s">
        <v>5</v>
      </c>
      <c r="F378" s="33" t="s">
        <v>6</v>
      </c>
      <c r="G378" s="33" t="s">
        <v>7</v>
      </c>
      <c r="H378" s="33">
        <v>0</v>
      </c>
      <c r="I378" s="33" t="s">
        <v>9</v>
      </c>
      <c r="J378" s="33" t="s">
        <v>10</v>
      </c>
      <c r="K378" s="33" t="s">
        <v>85</v>
      </c>
      <c r="L378" s="33" t="s">
        <v>11</v>
      </c>
      <c r="M378" s="33" t="s">
        <v>12</v>
      </c>
      <c r="N378" s="33" t="s">
        <v>13</v>
      </c>
      <c r="O378" s="33" t="s">
        <v>14</v>
      </c>
      <c r="P378" s="33" t="s">
        <v>15</v>
      </c>
      <c r="Q378" s="33" t="s">
        <v>16</v>
      </c>
      <c r="R378" s="33" t="s">
        <v>79</v>
      </c>
      <c r="S378" s="34" t="s">
        <v>18</v>
      </c>
      <c r="T378" s="34" t="s">
        <v>19</v>
      </c>
      <c r="U378" s="32" t="s">
        <v>80</v>
      </c>
      <c r="V378" s="32" t="s">
        <v>20</v>
      </c>
      <c r="W378" s="32" t="s">
        <v>84</v>
      </c>
      <c r="X378" s="32" t="s">
        <v>21</v>
      </c>
      <c r="Y378" s="32" t="s">
        <v>81</v>
      </c>
      <c r="Z378" s="32" t="s">
        <v>82</v>
      </c>
      <c r="AA378" s="32" t="s">
        <v>22</v>
      </c>
      <c r="AB378" s="32" t="s">
        <v>23</v>
      </c>
      <c r="AC378" s="32" t="s">
        <v>24</v>
      </c>
    </row>
    <row r="379" spans="1:29" ht="30.75" customHeight="1" x14ac:dyDescent="0.25">
      <c r="A379" s="121">
        <v>3</v>
      </c>
      <c r="B379" s="90" t="s">
        <v>782</v>
      </c>
      <c r="C379" s="93" t="s">
        <v>464</v>
      </c>
      <c r="D379" s="83" t="s">
        <v>465</v>
      </c>
      <c r="E379" s="80" t="s">
        <v>88</v>
      </c>
      <c r="F379" s="83" t="s">
        <v>47</v>
      </c>
      <c r="G379" s="80" t="s">
        <v>31</v>
      </c>
      <c r="H379" s="80" t="s">
        <v>466</v>
      </c>
      <c r="I379" s="150" t="s">
        <v>467</v>
      </c>
      <c r="J379" s="150" t="s">
        <v>468</v>
      </c>
      <c r="K379" s="150" t="s">
        <v>469</v>
      </c>
      <c r="L379" s="19" t="s">
        <v>47</v>
      </c>
      <c r="M379" s="5"/>
      <c r="N379" s="5">
        <v>7</v>
      </c>
      <c r="O379" s="56"/>
      <c r="P379" s="21">
        <v>1</v>
      </c>
      <c r="Q379" s="21">
        <f>IFERROR(IF((+O379/P379)&gt;100%,100%,(O379/P379)),"")</f>
        <v>0</v>
      </c>
      <c r="R379" s="25"/>
      <c r="S379" s="25"/>
      <c r="T379" s="23"/>
      <c r="U379" s="12"/>
      <c r="V379" s="16"/>
      <c r="W379" s="16"/>
      <c r="X379" s="16"/>
      <c r="Y379" s="27"/>
      <c r="Z379" s="27"/>
      <c r="AA379" s="28"/>
      <c r="AB379" s="28"/>
      <c r="AC379" s="29" t="s">
        <v>470</v>
      </c>
    </row>
    <row r="380" spans="1:29" ht="30.75" customHeight="1" x14ac:dyDescent="0.25">
      <c r="A380" s="123"/>
      <c r="B380" s="90"/>
      <c r="C380" s="95"/>
      <c r="D380" s="85"/>
      <c r="E380" s="82"/>
      <c r="F380" s="85"/>
      <c r="G380" s="82"/>
      <c r="H380" s="82"/>
      <c r="I380" s="151"/>
      <c r="J380" s="151"/>
      <c r="K380" s="151"/>
      <c r="L380" s="35" t="s">
        <v>29</v>
      </c>
      <c r="M380" s="21"/>
      <c r="N380" s="181">
        <v>7</v>
      </c>
      <c r="O380" s="62">
        <f>IFERROR(IF((+M380/N380)&gt;100%,100%,(M380/N380)),0%)</f>
        <v>0</v>
      </c>
      <c r="P380" s="21">
        <v>1</v>
      </c>
      <c r="Q380" s="21">
        <f>IFERROR(IF((+O380/P380)&gt;100%,100%,(O380/P380)),"")</f>
        <v>0</v>
      </c>
      <c r="R380" s="25"/>
      <c r="S380" s="24"/>
      <c r="T380" s="23"/>
      <c r="U380" s="16"/>
      <c r="V380" s="16"/>
      <c r="W380" s="16"/>
      <c r="X380" s="16"/>
      <c r="Y380" s="27"/>
      <c r="Z380" s="27"/>
      <c r="AA380" s="28"/>
      <c r="AB380" s="28"/>
      <c r="AC380" s="29" t="s">
        <v>470</v>
      </c>
    </row>
    <row r="381" spans="1:29" ht="30.75" customHeight="1" x14ac:dyDescent="0.25">
      <c r="A381" s="33" t="s">
        <v>2</v>
      </c>
      <c r="B381" s="33" t="s">
        <v>83</v>
      </c>
      <c r="C381" s="33" t="s">
        <v>3</v>
      </c>
      <c r="D381" s="33" t="s">
        <v>4</v>
      </c>
      <c r="E381" s="33" t="s">
        <v>5</v>
      </c>
      <c r="F381" s="33" t="s">
        <v>6</v>
      </c>
      <c r="G381" s="33" t="s">
        <v>7</v>
      </c>
      <c r="H381" s="33" t="s">
        <v>8</v>
      </c>
      <c r="I381" s="33" t="s">
        <v>9</v>
      </c>
      <c r="J381" s="33" t="s">
        <v>10</v>
      </c>
      <c r="K381" s="33" t="s">
        <v>85</v>
      </c>
      <c r="L381" s="33" t="s">
        <v>11</v>
      </c>
      <c r="M381" s="33" t="s">
        <v>12</v>
      </c>
      <c r="N381" s="33" t="s">
        <v>13</v>
      </c>
      <c r="O381" s="33" t="s">
        <v>14</v>
      </c>
      <c r="P381" s="33" t="s">
        <v>15</v>
      </c>
      <c r="Q381" s="33" t="s">
        <v>16</v>
      </c>
      <c r="R381" s="33" t="s">
        <v>79</v>
      </c>
      <c r="S381" s="34" t="s">
        <v>18</v>
      </c>
      <c r="T381" s="34" t="s">
        <v>19</v>
      </c>
      <c r="U381" s="32" t="s">
        <v>80</v>
      </c>
      <c r="V381" s="32" t="s">
        <v>20</v>
      </c>
      <c r="W381" s="32" t="s">
        <v>84</v>
      </c>
      <c r="X381" s="32" t="s">
        <v>21</v>
      </c>
      <c r="Y381" s="32" t="s">
        <v>81</v>
      </c>
      <c r="Z381" s="32" t="s">
        <v>82</v>
      </c>
      <c r="AA381" s="32" t="s">
        <v>22</v>
      </c>
      <c r="AB381" s="32" t="s">
        <v>23</v>
      </c>
      <c r="AC381" s="32" t="s">
        <v>24</v>
      </c>
    </row>
    <row r="382" spans="1:29" ht="30.75" customHeight="1" x14ac:dyDescent="0.25">
      <c r="A382" s="121">
        <v>1</v>
      </c>
      <c r="B382" s="115" t="s">
        <v>782</v>
      </c>
      <c r="C382" s="115" t="s">
        <v>495</v>
      </c>
      <c r="D382" s="115" t="s">
        <v>496</v>
      </c>
      <c r="E382" s="115" t="s">
        <v>88</v>
      </c>
      <c r="F382" s="115" t="s">
        <v>494</v>
      </c>
      <c r="G382" s="115" t="s">
        <v>25</v>
      </c>
      <c r="H382" s="115" t="s">
        <v>471</v>
      </c>
      <c r="I382" s="115" t="s">
        <v>472</v>
      </c>
      <c r="J382" s="115" t="s">
        <v>497</v>
      </c>
      <c r="K382" s="77" t="s">
        <v>473</v>
      </c>
      <c r="L382" s="50" t="s">
        <v>237</v>
      </c>
      <c r="M382" s="8"/>
      <c r="N382" s="8" t="s">
        <v>679</v>
      </c>
      <c r="O382" s="20"/>
      <c r="P382" s="21">
        <v>1</v>
      </c>
      <c r="Q382" s="21">
        <f t="shared" ref="Q382:Q393" si="99">IFERROR(IF((+O382/P382)&gt;100%,100%,(O382/P382)),"")</f>
        <v>0</v>
      </c>
      <c r="R382" s="25"/>
      <c r="S382" s="38"/>
      <c r="T382" s="23"/>
      <c r="U382" s="30"/>
      <c r="V382" s="16"/>
      <c r="W382" s="16"/>
      <c r="X382" s="89"/>
      <c r="Y382" s="129"/>
      <c r="Z382" s="129"/>
      <c r="AA382" s="130"/>
      <c r="AB382" s="130"/>
      <c r="AC382" s="29" t="s">
        <v>486</v>
      </c>
    </row>
    <row r="383" spans="1:29" ht="30.75" customHeight="1" x14ac:dyDescent="0.25">
      <c r="A383" s="122"/>
      <c r="B383" s="116"/>
      <c r="C383" s="116"/>
      <c r="D383" s="116"/>
      <c r="E383" s="116"/>
      <c r="F383" s="116"/>
      <c r="G383" s="116"/>
      <c r="H383" s="116"/>
      <c r="I383" s="116"/>
      <c r="J383" s="116"/>
      <c r="K383" s="78"/>
      <c r="L383" s="50" t="s">
        <v>238</v>
      </c>
      <c r="M383" s="8"/>
      <c r="N383" s="8" t="s">
        <v>679</v>
      </c>
      <c r="O383" s="20"/>
      <c r="P383" s="21">
        <v>1</v>
      </c>
      <c r="Q383" s="21">
        <f t="shared" si="99"/>
        <v>0</v>
      </c>
      <c r="R383" s="25"/>
      <c r="S383" s="38"/>
      <c r="T383" s="23"/>
      <c r="U383" s="30"/>
      <c r="V383" s="16"/>
      <c r="W383" s="16"/>
      <c r="X383" s="89"/>
      <c r="Y383" s="129"/>
      <c r="Z383" s="129"/>
      <c r="AA383" s="130"/>
      <c r="AB383" s="130"/>
      <c r="AC383" s="29" t="s">
        <v>486</v>
      </c>
    </row>
    <row r="384" spans="1:29" ht="30.75" customHeight="1" x14ac:dyDescent="0.25">
      <c r="A384" s="122"/>
      <c r="B384" s="116"/>
      <c r="C384" s="116"/>
      <c r="D384" s="116"/>
      <c r="E384" s="116"/>
      <c r="F384" s="116"/>
      <c r="G384" s="116"/>
      <c r="H384" s="116"/>
      <c r="I384" s="116"/>
      <c r="J384" s="116"/>
      <c r="K384" s="78"/>
      <c r="L384" s="50" t="s">
        <v>239</v>
      </c>
      <c r="M384" s="8"/>
      <c r="N384" s="8" t="s">
        <v>679</v>
      </c>
      <c r="O384" s="20"/>
      <c r="P384" s="21">
        <v>1</v>
      </c>
      <c r="Q384" s="21">
        <f t="shared" si="99"/>
        <v>0</v>
      </c>
      <c r="R384" s="25"/>
      <c r="S384" s="38"/>
      <c r="T384" s="23"/>
      <c r="U384" s="30"/>
      <c r="V384" s="16"/>
      <c r="W384" s="16"/>
      <c r="X384" s="89"/>
      <c r="Y384" s="129"/>
      <c r="Z384" s="129"/>
      <c r="AA384" s="130"/>
      <c r="AB384" s="130"/>
      <c r="AC384" s="29" t="s">
        <v>486</v>
      </c>
    </row>
    <row r="385" spans="1:29" ht="30.75" customHeight="1" x14ac:dyDescent="0.25">
      <c r="A385" s="122"/>
      <c r="B385" s="116"/>
      <c r="C385" s="116"/>
      <c r="D385" s="116"/>
      <c r="E385" s="116"/>
      <c r="F385" s="116"/>
      <c r="G385" s="116"/>
      <c r="H385" s="116"/>
      <c r="I385" s="116"/>
      <c r="J385" s="116"/>
      <c r="K385" s="78"/>
      <c r="L385" s="50" t="s">
        <v>240</v>
      </c>
      <c r="M385" s="8"/>
      <c r="N385" s="8" t="s">
        <v>679</v>
      </c>
      <c r="O385" s="20"/>
      <c r="P385" s="21">
        <v>1</v>
      </c>
      <c r="Q385" s="21">
        <f t="shared" si="99"/>
        <v>0</v>
      </c>
      <c r="R385" s="25"/>
      <c r="S385" s="38"/>
      <c r="T385" s="23"/>
      <c r="U385" s="30"/>
      <c r="V385" s="16"/>
      <c r="W385" s="16"/>
      <c r="X385" s="89"/>
      <c r="Y385" s="129"/>
      <c r="Z385" s="129"/>
      <c r="AA385" s="130"/>
      <c r="AB385" s="130"/>
      <c r="AC385" s="29" t="s">
        <v>486</v>
      </c>
    </row>
    <row r="386" spans="1:29" ht="30.75" customHeight="1" x14ac:dyDescent="0.25">
      <c r="A386" s="122"/>
      <c r="B386" s="116"/>
      <c r="C386" s="116"/>
      <c r="D386" s="116"/>
      <c r="E386" s="116"/>
      <c r="F386" s="116"/>
      <c r="G386" s="116"/>
      <c r="H386" s="116"/>
      <c r="I386" s="116"/>
      <c r="J386" s="116"/>
      <c r="K386" s="78"/>
      <c r="L386" s="50" t="s">
        <v>241</v>
      </c>
      <c r="M386" s="8"/>
      <c r="N386" s="8" t="s">
        <v>679</v>
      </c>
      <c r="O386" s="20"/>
      <c r="P386" s="21">
        <v>1</v>
      </c>
      <c r="Q386" s="21">
        <f t="shared" si="99"/>
        <v>0</v>
      </c>
      <c r="R386" s="25"/>
      <c r="S386" s="38"/>
      <c r="T386" s="23"/>
      <c r="U386" s="30"/>
      <c r="V386" s="16"/>
      <c r="W386" s="16"/>
      <c r="X386" s="89"/>
      <c r="Y386" s="129"/>
      <c r="Z386" s="129"/>
      <c r="AA386" s="130"/>
      <c r="AB386" s="130"/>
      <c r="AC386" s="29" t="s">
        <v>486</v>
      </c>
    </row>
    <row r="387" spans="1:29" ht="30.75" customHeight="1" x14ac:dyDescent="0.25">
      <c r="A387" s="122"/>
      <c r="B387" s="116"/>
      <c r="C387" s="116"/>
      <c r="D387" s="116"/>
      <c r="E387" s="116"/>
      <c r="F387" s="116"/>
      <c r="G387" s="116"/>
      <c r="H387" s="116"/>
      <c r="I387" s="116"/>
      <c r="J387" s="116"/>
      <c r="K387" s="78"/>
      <c r="L387" s="50" t="s">
        <v>242</v>
      </c>
      <c r="M387" s="8"/>
      <c r="N387" s="8" t="s">
        <v>679</v>
      </c>
      <c r="O387" s="20"/>
      <c r="P387" s="21">
        <v>1</v>
      </c>
      <c r="Q387" s="21">
        <f t="shared" si="99"/>
        <v>0</v>
      </c>
      <c r="R387" s="25"/>
      <c r="S387" s="38"/>
      <c r="T387" s="23"/>
      <c r="U387" s="30"/>
      <c r="V387" s="16"/>
      <c r="W387" s="16"/>
      <c r="X387" s="89"/>
      <c r="Y387" s="129"/>
      <c r="Z387" s="129"/>
      <c r="AA387" s="130"/>
      <c r="AB387" s="130"/>
      <c r="AC387" s="29" t="s">
        <v>486</v>
      </c>
    </row>
    <row r="388" spans="1:29" ht="30.75" customHeight="1" x14ac:dyDescent="0.25">
      <c r="A388" s="122"/>
      <c r="B388" s="116"/>
      <c r="C388" s="116"/>
      <c r="D388" s="116"/>
      <c r="E388" s="116"/>
      <c r="F388" s="116"/>
      <c r="G388" s="116"/>
      <c r="H388" s="116"/>
      <c r="I388" s="116"/>
      <c r="J388" s="116"/>
      <c r="K388" s="78"/>
      <c r="L388" s="50" t="s">
        <v>243</v>
      </c>
      <c r="M388" s="8"/>
      <c r="N388" s="8" t="s">
        <v>679</v>
      </c>
      <c r="O388" s="20"/>
      <c r="P388" s="21">
        <v>1</v>
      </c>
      <c r="Q388" s="21">
        <f t="shared" si="99"/>
        <v>0</v>
      </c>
      <c r="R388" s="25"/>
      <c r="S388" s="38"/>
      <c r="T388" s="23"/>
      <c r="U388" s="30"/>
      <c r="V388" s="16"/>
      <c r="W388" s="16"/>
      <c r="X388" s="89"/>
      <c r="Y388" s="129"/>
      <c r="Z388" s="129"/>
      <c r="AA388" s="130"/>
      <c r="AB388" s="130"/>
      <c r="AC388" s="29" t="s">
        <v>486</v>
      </c>
    </row>
    <row r="389" spans="1:29" ht="30.75" customHeight="1" x14ac:dyDescent="0.25">
      <c r="A389" s="122"/>
      <c r="B389" s="116"/>
      <c r="C389" s="116"/>
      <c r="D389" s="116"/>
      <c r="E389" s="116"/>
      <c r="F389" s="116"/>
      <c r="G389" s="116"/>
      <c r="H389" s="116"/>
      <c r="I389" s="116"/>
      <c r="J389" s="116"/>
      <c r="K389" s="78"/>
      <c r="L389" s="50" t="s">
        <v>244</v>
      </c>
      <c r="M389" s="8"/>
      <c r="N389" s="8" t="s">
        <v>679</v>
      </c>
      <c r="O389" s="20"/>
      <c r="P389" s="21">
        <v>1</v>
      </c>
      <c r="Q389" s="21">
        <f t="shared" si="99"/>
        <v>0</v>
      </c>
      <c r="R389" s="25"/>
      <c r="S389" s="38"/>
      <c r="T389" s="23"/>
      <c r="U389" s="30"/>
      <c r="V389" s="16"/>
      <c r="W389" s="16"/>
      <c r="X389" s="89"/>
      <c r="Y389" s="129"/>
      <c r="Z389" s="129"/>
      <c r="AA389" s="130"/>
      <c r="AB389" s="130"/>
      <c r="AC389" s="29" t="s">
        <v>486</v>
      </c>
    </row>
    <row r="390" spans="1:29" ht="30.75" customHeight="1" x14ac:dyDescent="0.25">
      <c r="A390" s="122"/>
      <c r="B390" s="116"/>
      <c r="C390" s="116"/>
      <c r="D390" s="116"/>
      <c r="E390" s="116"/>
      <c r="F390" s="116"/>
      <c r="G390" s="116"/>
      <c r="H390" s="116"/>
      <c r="I390" s="116"/>
      <c r="J390" s="116"/>
      <c r="K390" s="78"/>
      <c r="L390" s="50" t="s">
        <v>245</v>
      </c>
      <c r="M390" s="8"/>
      <c r="N390" s="8" t="s">
        <v>679</v>
      </c>
      <c r="O390" s="20"/>
      <c r="P390" s="21">
        <v>1</v>
      </c>
      <c r="Q390" s="21">
        <f t="shared" si="99"/>
        <v>0</v>
      </c>
      <c r="R390" s="25"/>
      <c r="S390" s="38"/>
      <c r="T390" s="23"/>
      <c r="U390" s="30"/>
      <c r="V390" s="16"/>
      <c r="W390" s="16"/>
      <c r="X390" s="89"/>
      <c r="Y390" s="129"/>
      <c r="Z390" s="129"/>
      <c r="AA390" s="130"/>
      <c r="AB390" s="130"/>
      <c r="AC390" s="29" t="s">
        <v>486</v>
      </c>
    </row>
    <row r="391" spans="1:29" ht="30.75" customHeight="1" x14ac:dyDescent="0.25">
      <c r="A391" s="122"/>
      <c r="B391" s="116"/>
      <c r="C391" s="116"/>
      <c r="D391" s="116"/>
      <c r="E391" s="116"/>
      <c r="F391" s="116"/>
      <c r="G391" s="116"/>
      <c r="H391" s="116"/>
      <c r="I391" s="116"/>
      <c r="J391" s="116"/>
      <c r="K391" s="78"/>
      <c r="L391" s="50" t="s">
        <v>246</v>
      </c>
      <c r="M391" s="22"/>
      <c r="N391" s="8" t="s">
        <v>679</v>
      </c>
      <c r="O391" s="20"/>
      <c r="P391" s="21">
        <v>1</v>
      </c>
      <c r="Q391" s="21">
        <f t="shared" si="99"/>
        <v>0</v>
      </c>
      <c r="R391" s="25"/>
      <c r="S391" s="38"/>
      <c r="T391" s="23"/>
      <c r="U391" s="30"/>
      <c r="V391" s="16"/>
      <c r="W391" s="16"/>
      <c r="X391" s="89"/>
      <c r="Y391" s="129"/>
      <c r="Z391" s="129"/>
      <c r="AA391" s="130"/>
      <c r="AB391" s="130"/>
      <c r="AC391" s="29" t="s">
        <v>486</v>
      </c>
    </row>
    <row r="392" spans="1:29" ht="30.75" customHeight="1" x14ac:dyDescent="0.25">
      <c r="A392" s="122"/>
      <c r="B392" s="116"/>
      <c r="C392" s="116"/>
      <c r="D392" s="116"/>
      <c r="E392" s="116"/>
      <c r="F392" s="116"/>
      <c r="G392" s="116"/>
      <c r="H392" s="116"/>
      <c r="I392" s="116"/>
      <c r="J392" s="116"/>
      <c r="K392" s="78"/>
      <c r="L392" s="50" t="s">
        <v>247</v>
      </c>
      <c r="M392" s="22"/>
      <c r="N392" s="8" t="s">
        <v>679</v>
      </c>
      <c r="O392" s="20"/>
      <c r="P392" s="21">
        <v>1</v>
      </c>
      <c r="Q392" s="21">
        <f t="shared" si="99"/>
        <v>0</v>
      </c>
      <c r="R392" s="25"/>
      <c r="S392" s="38"/>
      <c r="T392" s="23"/>
      <c r="U392" s="30"/>
      <c r="V392" s="16"/>
      <c r="W392" s="16"/>
      <c r="X392" s="89"/>
      <c r="Y392" s="129"/>
      <c r="Z392" s="129"/>
      <c r="AA392" s="130"/>
      <c r="AB392" s="130"/>
      <c r="AC392" s="29" t="s">
        <v>486</v>
      </c>
    </row>
    <row r="393" spans="1:29" ht="30.75" customHeight="1" x14ac:dyDescent="0.25">
      <c r="A393" s="122"/>
      <c r="B393" s="116"/>
      <c r="C393" s="116"/>
      <c r="D393" s="116"/>
      <c r="E393" s="116"/>
      <c r="F393" s="116"/>
      <c r="G393" s="116"/>
      <c r="H393" s="116"/>
      <c r="I393" s="116"/>
      <c r="J393" s="116"/>
      <c r="K393" s="78"/>
      <c r="L393" s="50" t="s">
        <v>248</v>
      </c>
      <c r="M393" s="22"/>
      <c r="N393" s="8" t="s">
        <v>679</v>
      </c>
      <c r="O393" s="20"/>
      <c r="P393" s="21">
        <v>1</v>
      </c>
      <c r="Q393" s="21">
        <f t="shared" si="99"/>
        <v>0</v>
      </c>
      <c r="R393" s="25"/>
      <c r="S393" s="38"/>
      <c r="T393" s="23"/>
      <c r="U393" s="30"/>
      <c r="V393" s="16"/>
      <c r="W393" s="16"/>
      <c r="X393" s="89"/>
      <c r="Y393" s="129"/>
      <c r="Z393" s="129"/>
      <c r="AA393" s="130"/>
      <c r="AB393" s="130"/>
      <c r="AC393" s="29" t="s">
        <v>486</v>
      </c>
    </row>
    <row r="394" spans="1:29" ht="30.75" customHeight="1" x14ac:dyDescent="0.25">
      <c r="A394" s="123"/>
      <c r="B394" s="117"/>
      <c r="C394" s="117"/>
      <c r="D394" s="117"/>
      <c r="E394" s="117"/>
      <c r="F394" s="117"/>
      <c r="G394" s="117"/>
      <c r="H394" s="117"/>
      <c r="I394" s="117"/>
      <c r="J394" s="117"/>
      <c r="K394" s="79"/>
      <c r="L394" s="35" t="s">
        <v>29</v>
      </c>
      <c r="M394" s="21"/>
      <c r="N394" s="21"/>
      <c r="O394" s="21"/>
      <c r="P394" s="21">
        <v>1</v>
      </c>
      <c r="Q394" s="21">
        <f>IFERROR(IF((+O394/P394)&gt;100%,100%,(O394/P394)),"")</f>
        <v>0</v>
      </c>
      <c r="R394" s="25"/>
      <c r="S394" s="24"/>
      <c r="T394" s="23"/>
      <c r="U394" s="16"/>
      <c r="V394" s="16"/>
      <c r="W394" s="16"/>
      <c r="X394" s="16"/>
      <c r="Y394" s="27"/>
      <c r="Z394" s="27"/>
      <c r="AA394" s="28"/>
      <c r="AB394" s="28"/>
      <c r="AC394" s="29" t="s">
        <v>486</v>
      </c>
    </row>
    <row r="395" spans="1:29" ht="30.75" customHeight="1" x14ac:dyDescent="0.25">
      <c r="A395" s="33" t="s">
        <v>2</v>
      </c>
      <c r="B395" s="33" t="s">
        <v>83</v>
      </c>
      <c r="C395" s="33" t="s">
        <v>3</v>
      </c>
      <c r="D395" s="33" t="s">
        <v>4</v>
      </c>
      <c r="E395" s="33" t="s">
        <v>5</v>
      </c>
      <c r="F395" s="33" t="s">
        <v>6</v>
      </c>
      <c r="G395" s="33" t="s">
        <v>7</v>
      </c>
      <c r="H395" s="33" t="s">
        <v>8</v>
      </c>
      <c r="I395" s="33" t="s">
        <v>9</v>
      </c>
      <c r="J395" s="33" t="s">
        <v>10</v>
      </c>
      <c r="K395" s="33" t="s">
        <v>85</v>
      </c>
      <c r="L395" s="33" t="s">
        <v>11</v>
      </c>
      <c r="M395" s="33" t="s">
        <v>12</v>
      </c>
      <c r="N395" s="33" t="s">
        <v>13</v>
      </c>
      <c r="O395" s="33" t="s">
        <v>14</v>
      </c>
      <c r="P395" s="33" t="s">
        <v>15</v>
      </c>
      <c r="Q395" s="33" t="s">
        <v>16</v>
      </c>
      <c r="R395" s="33" t="s">
        <v>79</v>
      </c>
      <c r="S395" s="34" t="s">
        <v>18</v>
      </c>
      <c r="T395" s="34" t="s">
        <v>19</v>
      </c>
      <c r="U395" s="32" t="s">
        <v>80</v>
      </c>
      <c r="V395" s="32" t="s">
        <v>20</v>
      </c>
      <c r="W395" s="32" t="s">
        <v>84</v>
      </c>
      <c r="X395" s="32" t="s">
        <v>21</v>
      </c>
      <c r="Y395" s="32" t="s">
        <v>81</v>
      </c>
      <c r="Z395" s="32" t="s">
        <v>82</v>
      </c>
      <c r="AA395" s="32" t="s">
        <v>22</v>
      </c>
      <c r="AB395" s="32" t="s">
        <v>23</v>
      </c>
      <c r="AC395" s="32" t="s">
        <v>24</v>
      </c>
    </row>
    <row r="396" spans="1:29" ht="30.75" customHeight="1" x14ac:dyDescent="0.25">
      <c r="A396" s="121">
        <v>2</v>
      </c>
      <c r="B396" s="115" t="s">
        <v>782</v>
      </c>
      <c r="C396" s="115" t="s">
        <v>493</v>
      </c>
      <c r="D396" s="133" t="s">
        <v>474</v>
      </c>
      <c r="E396" s="115" t="s">
        <v>88</v>
      </c>
      <c r="F396" s="133" t="s">
        <v>494</v>
      </c>
      <c r="G396" s="115" t="s">
        <v>25</v>
      </c>
      <c r="H396" s="115" t="s">
        <v>475</v>
      </c>
      <c r="I396" s="115" t="s">
        <v>476</v>
      </c>
      <c r="J396" s="115" t="s">
        <v>477</v>
      </c>
      <c r="K396" s="77" t="s">
        <v>478</v>
      </c>
      <c r="L396" s="50" t="s">
        <v>237</v>
      </c>
      <c r="M396" s="8"/>
      <c r="N396" s="8" t="s">
        <v>679</v>
      </c>
      <c r="O396" s="20"/>
      <c r="P396" s="21">
        <v>1</v>
      </c>
      <c r="Q396" s="21">
        <f t="shared" ref="Q396:Q407" si="100">IFERROR(IF((+O396/P396)&gt;100%,100%,(O396/P396)),"")</f>
        <v>0</v>
      </c>
      <c r="R396" s="25"/>
      <c r="S396" s="38"/>
      <c r="T396" s="23"/>
      <c r="U396" s="30"/>
      <c r="V396" s="16"/>
      <c r="W396" s="16"/>
      <c r="X396" s="89"/>
      <c r="Y396" s="129"/>
      <c r="Z396" s="129"/>
      <c r="AA396" s="130"/>
      <c r="AB396" s="130"/>
      <c r="AC396" s="29" t="s">
        <v>486</v>
      </c>
    </row>
    <row r="397" spans="1:29" ht="30.75" customHeight="1" x14ac:dyDescent="0.25">
      <c r="A397" s="122"/>
      <c r="B397" s="116"/>
      <c r="C397" s="116"/>
      <c r="D397" s="134"/>
      <c r="E397" s="116"/>
      <c r="F397" s="134"/>
      <c r="G397" s="116"/>
      <c r="H397" s="116"/>
      <c r="I397" s="116"/>
      <c r="J397" s="116"/>
      <c r="K397" s="78"/>
      <c r="L397" s="50" t="s">
        <v>238</v>
      </c>
      <c r="M397" s="8"/>
      <c r="N397" s="8" t="s">
        <v>679</v>
      </c>
      <c r="O397" s="20"/>
      <c r="P397" s="21">
        <v>1</v>
      </c>
      <c r="Q397" s="21">
        <f t="shared" si="100"/>
        <v>0</v>
      </c>
      <c r="R397" s="25"/>
      <c r="S397" s="38"/>
      <c r="T397" s="23"/>
      <c r="U397" s="30"/>
      <c r="V397" s="16"/>
      <c r="W397" s="16"/>
      <c r="X397" s="89"/>
      <c r="Y397" s="129"/>
      <c r="Z397" s="129"/>
      <c r="AA397" s="130"/>
      <c r="AB397" s="130"/>
      <c r="AC397" s="29" t="s">
        <v>486</v>
      </c>
    </row>
    <row r="398" spans="1:29" ht="30.75" customHeight="1" x14ac:dyDescent="0.25">
      <c r="A398" s="122"/>
      <c r="B398" s="116"/>
      <c r="C398" s="116"/>
      <c r="D398" s="134"/>
      <c r="E398" s="116"/>
      <c r="F398" s="134"/>
      <c r="G398" s="116"/>
      <c r="H398" s="116"/>
      <c r="I398" s="116"/>
      <c r="J398" s="116"/>
      <c r="K398" s="78"/>
      <c r="L398" s="50" t="s">
        <v>239</v>
      </c>
      <c r="M398" s="8"/>
      <c r="N398" s="8" t="s">
        <v>679</v>
      </c>
      <c r="O398" s="20"/>
      <c r="P398" s="21">
        <v>1</v>
      </c>
      <c r="Q398" s="21">
        <f t="shared" si="100"/>
        <v>0</v>
      </c>
      <c r="R398" s="25"/>
      <c r="S398" s="38"/>
      <c r="T398" s="23"/>
      <c r="U398" s="30"/>
      <c r="V398" s="16"/>
      <c r="W398" s="16"/>
      <c r="X398" s="89"/>
      <c r="Y398" s="129"/>
      <c r="Z398" s="129"/>
      <c r="AA398" s="130"/>
      <c r="AB398" s="130"/>
      <c r="AC398" s="29" t="s">
        <v>486</v>
      </c>
    </row>
    <row r="399" spans="1:29" ht="30.75" customHeight="1" x14ac:dyDescent="0.25">
      <c r="A399" s="122"/>
      <c r="B399" s="116"/>
      <c r="C399" s="116"/>
      <c r="D399" s="134"/>
      <c r="E399" s="116"/>
      <c r="F399" s="134"/>
      <c r="G399" s="116"/>
      <c r="H399" s="116"/>
      <c r="I399" s="116"/>
      <c r="J399" s="116"/>
      <c r="K399" s="78"/>
      <c r="L399" s="50" t="s">
        <v>240</v>
      </c>
      <c r="M399" s="8"/>
      <c r="N399" s="8" t="s">
        <v>679</v>
      </c>
      <c r="O399" s="20"/>
      <c r="P399" s="21">
        <v>1</v>
      </c>
      <c r="Q399" s="21">
        <f t="shared" si="100"/>
        <v>0</v>
      </c>
      <c r="R399" s="25"/>
      <c r="S399" s="38"/>
      <c r="T399" s="23"/>
      <c r="U399" s="30"/>
      <c r="V399" s="16"/>
      <c r="W399" s="16"/>
      <c r="X399" s="89"/>
      <c r="Y399" s="129"/>
      <c r="Z399" s="129"/>
      <c r="AA399" s="130"/>
      <c r="AB399" s="130"/>
      <c r="AC399" s="29" t="s">
        <v>486</v>
      </c>
    </row>
    <row r="400" spans="1:29" ht="30.75" customHeight="1" x14ac:dyDescent="0.25">
      <c r="A400" s="122"/>
      <c r="B400" s="116"/>
      <c r="C400" s="116"/>
      <c r="D400" s="134"/>
      <c r="E400" s="116"/>
      <c r="F400" s="134"/>
      <c r="G400" s="116"/>
      <c r="H400" s="116"/>
      <c r="I400" s="116"/>
      <c r="J400" s="116"/>
      <c r="K400" s="78"/>
      <c r="L400" s="50" t="s">
        <v>241</v>
      </c>
      <c r="M400" s="8"/>
      <c r="N400" s="8" t="s">
        <v>679</v>
      </c>
      <c r="O400" s="20"/>
      <c r="P400" s="21">
        <v>1</v>
      </c>
      <c r="Q400" s="21">
        <f t="shared" si="100"/>
        <v>0</v>
      </c>
      <c r="R400" s="25"/>
      <c r="S400" s="38"/>
      <c r="T400" s="23"/>
      <c r="U400" s="30"/>
      <c r="V400" s="16"/>
      <c r="W400" s="16"/>
      <c r="X400" s="89"/>
      <c r="Y400" s="129"/>
      <c r="Z400" s="129"/>
      <c r="AA400" s="130"/>
      <c r="AB400" s="130"/>
      <c r="AC400" s="29" t="s">
        <v>486</v>
      </c>
    </row>
    <row r="401" spans="1:29" ht="30.75" customHeight="1" x14ac:dyDescent="0.25">
      <c r="A401" s="122"/>
      <c r="B401" s="116"/>
      <c r="C401" s="116"/>
      <c r="D401" s="134"/>
      <c r="E401" s="116"/>
      <c r="F401" s="134"/>
      <c r="G401" s="116"/>
      <c r="H401" s="116"/>
      <c r="I401" s="116"/>
      <c r="J401" s="116"/>
      <c r="K401" s="78"/>
      <c r="L401" s="50" t="s">
        <v>242</v>
      </c>
      <c r="M401" s="8"/>
      <c r="N401" s="8" t="s">
        <v>679</v>
      </c>
      <c r="O401" s="20"/>
      <c r="P401" s="21">
        <v>1</v>
      </c>
      <c r="Q401" s="21">
        <f t="shared" si="100"/>
        <v>0</v>
      </c>
      <c r="R401" s="25"/>
      <c r="S401" s="38"/>
      <c r="T401" s="23"/>
      <c r="U401" s="30"/>
      <c r="V401" s="16"/>
      <c r="W401" s="16"/>
      <c r="X401" s="89"/>
      <c r="Y401" s="129"/>
      <c r="Z401" s="129"/>
      <c r="AA401" s="130"/>
      <c r="AB401" s="130"/>
      <c r="AC401" s="29" t="s">
        <v>486</v>
      </c>
    </row>
    <row r="402" spans="1:29" ht="30.75" customHeight="1" x14ac:dyDescent="0.25">
      <c r="A402" s="122"/>
      <c r="B402" s="116"/>
      <c r="C402" s="116"/>
      <c r="D402" s="134"/>
      <c r="E402" s="116"/>
      <c r="F402" s="134"/>
      <c r="G402" s="116"/>
      <c r="H402" s="116"/>
      <c r="I402" s="116"/>
      <c r="J402" s="116"/>
      <c r="K402" s="78"/>
      <c r="L402" s="50" t="s">
        <v>243</v>
      </c>
      <c r="M402" s="8"/>
      <c r="N402" s="8" t="s">
        <v>679</v>
      </c>
      <c r="O402" s="20"/>
      <c r="P402" s="21">
        <v>1</v>
      </c>
      <c r="Q402" s="21">
        <f t="shared" si="100"/>
        <v>0</v>
      </c>
      <c r="R402" s="25"/>
      <c r="S402" s="38"/>
      <c r="T402" s="23"/>
      <c r="U402" s="30"/>
      <c r="V402" s="16"/>
      <c r="W402" s="16"/>
      <c r="X402" s="89"/>
      <c r="Y402" s="129"/>
      <c r="Z402" s="129"/>
      <c r="AA402" s="130"/>
      <c r="AB402" s="130"/>
      <c r="AC402" s="29" t="s">
        <v>486</v>
      </c>
    </row>
    <row r="403" spans="1:29" ht="30.75" customHeight="1" x14ac:dyDescent="0.25">
      <c r="A403" s="122"/>
      <c r="B403" s="116"/>
      <c r="C403" s="116"/>
      <c r="D403" s="134"/>
      <c r="E403" s="116"/>
      <c r="F403" s="134"/>
      <c r="G403" s="116"/>
      <c r="H403" s="116"/>
      <c r="I403" s="116"/>
      <c r="J403" s="116"/>
      <c r="K403" s="78"/>
      <c r="L403" s="50" t="s">
        <v>244</v>
      </c>
      <c r="M403" s="8"/>
      <c r="N403" s="8" t="s">
        <v>679</v>
      </c>
      <c r="O403" s="20"/>
      <c r="P403" s="21">
        <v>1</v>
      </c>
      <c r="Q403" s="21">
        <f t="shared" si="100"/>
        <v>0</v>
      </c>
      <c r="R403" s="25"/>
      <c r="S403" s="38"/>
      <c r="T403" s="23"/>
      <c r="U403" s="30"/>
      <c r="V403" s="16"/>
      <c r="W403" s="16"/>
      <c r="X403" s="89"/>
      <c r="Y403" s="129"/>
      <c r="Z403" s="129"/>
      <c r="AA403" s="130"/>
      <c r="AB403" s="130"/>
      <c r="AC403" s="29" t="s">
        <v>486</v>
      </c>
    </row>
    <row r="404" spans="1:29" ht="30.75" customHeight="1" x14ac:dyDescent="0.25">
      <c r="A404" s="122"/>
      <c r="B404" s="116"/>
      <c r="C404" s="116"/>
      <c r="D404" s="134"/>
      <c r="E404" s="116"/>
      <c r="F404" s="134"/>
      <c r="G404" s="116"/>
      <c r="H404" s="116"/>
      <c r="I404" s="116"/>
      <c r="J404" s="116"/>
      <c r="K404" s="78"/>
      <c r="L404" s="50" t="s">
        <v>245</v>
      </c>
      <c r="M404" s="8"/>
      <c r="N404" s="8" t="s">
        <v>679</v>
      </c>
      <c r="O404" s="20"/>
      <c r="P404" s="21">
        <v>1</v>
      </c>
      <c r="Q404" s="21">
        <f t="shared" si="100"/>
        <v>0</v>
      </c>
      <c r="R404" s="25"/>
      <c r="S404" s="38"/>
      <c r="T404" s="23"/>
      <c r="U404" s="30"/>
      <c r="V404" s="16"/>
      <c r="W404" s="16"/>
      <c r="X404" s="89"/>
      <c r="Y404" s="129"/>
      <c r="Z404" s="129"/>
      <c r="AA404" s="130"/>
      <c r="AB404" s="130"/>
      <c r="AC404" s="29" t="s">
        <v>486</v>
      </c>
    </row>
    <row r="405" spans="1:29" ht="30.75" customHeight="1" x14ac:dyDescent="0.25">
      <c r="A405" s="122"/>
      <c r="B405" s="116"/>
      <c r="C405" s="116"/>
      <c r="D405" s="134"/>
      <c r="E405" s="116"/>
      <c r="F405" s="134"/>
      <c r="G405" s="116"/>
      <c r="H405" s="116"/>
      <c r="I405" s="116"/>
      <c r="J405" s="116"/>
      <c r="K405" s="78"/>
      <c r="L405" s="50" t="s">
        <v>246</v>
      </c>
      <c r="M405" s="22"/>
      <c r="N405" s="8" t="s">
        <v>679</v>
      </c>
      <c r="O405" s="20"/>
      <c r="P405" s="21">
        <v>1</v>
      </c>
      <c r="Q405" s="21">
        <f t="shared" si="100"/>
        <v>0</v>
      </c>
      <c r="R405" s="25"/>
      <c r="S405" s="38"/>
      <c r="T405" s="23"/>
      <c r="U405" s="30"/>
      <c r="V405" s="16"/>
      <c r="W405" s="16"/>
      <c r="X405" s="89"/>
      <c r="Y405" s="129"/>
      <c r="Z405" s="129"/>
      <c r="AA405" s="130"/>
      <c r="AB405" s="130"/>
      <c r="AC405" s="29" t="s">
        <v>486</v>
      </c>
    </row>
    <row r="406" spans="1:29" ht="30.75" customHeight="1" x14ac:dyDescent="0.25">
      <c r="A406" s="122"/>
      <c r="B406" s="116"/>
      <c r="C406" s="116"/>
      <c r="D406" s="134"/>
      <c r="E406" s="116"/>
      <c r="F406" s="134"/>
      <c r="G406" s="116"/>
      <c r="H406" s="116"/>
      <c r="I406" s="116"/>
      <c r="J406" s="116"/>
      <c r="K406" s="78"/>
      <c r="L406" s="50" t="s">
        <v>247</v>
      </c>
      <c r="M406" s="22"/>
      <c r="N406" s="8" t="s">
        <v>679</v>
      </c>
      <c r="O406" s="20"/>
      <c r="P406" s="21">
        <v>1</v>
      </c>
      <c r="Q406" s="21">
        <f t="shared" si="100"/>
        <v>0</v>
      </c>
      <c r="R406" s="25"/>
      <c r="S406" s="38"/>
      <c r="T406" s="23"/>
      <c r="U406" s="30"/>
      <c r="V406" s="16"/>
      <c r="W406" s="16"/>
      <c r="X406" s="89"/>
      <c r="Y406" s="129"/>
      <c r="Z406" s="129"/>
      <c r="AA406" s="130"/>
      <c r="AB406" s="130"/>
      <c r="AC406" s="29" t="s">
        <v>486</v>
      </c>
    </row>
    <row r="407" spans="1:29" ht="30.75" customHeight="1" x14ac:dyDescent="0.25">
      <c r="A407" s="122"/>
      <c r="B407" s="116"/>
      <c r="C407" s="116"/>
      <c r="D407" s="134"/>
      <c r="E407" s="116"/>
      <c r="F407" s="134"/>
      <c r="G407" s="116"/>
      <c r="H407" s="116"/>
      <c r="I407" s="116"/>
      <c r="J407" s="116"/>
      <c r="K407" s="78"/>
      <c r="L407" s="50" t="s">
        <v>248</v>
      </c>
      <c r="M407" s="22"/>
      <c r="N407" s="8" t="s">
        <v>679</v>
      </c>
      <c r="O407" s="20"/>
      <c r="P407" s="21">
        <v>1</v>
      </c>
      <c r="Q407" s="21">
        <f t="shared" si="100"/>
        <v>0</v>
      </c>
      <c r="R407" s="25"/>
      <c r="S407" s="38"/>
      <c r="T407" s="23"/>
      <c r="U407" s="30"/>
      <c r="V407" s="16"/>
      <c r="W407" s="16"/>
      <c r="X407" s="89"/>
      <c r="Y407" s="129"/>
      <c r="Z407" s="129"/>
      <c r="AA407" s="130"/>
      <c r="AB407" s="130"/>
      <c r="AC407" s="29" t="s">
        <v>486</v>
      </c>
    </row>
    <row r="408" spans="1:29" ht="30.75" customHeight="1" x14ac:dyDescent="0.25">
      <c r="A408" s="123"/>
      <c r="B408" s="117"/>
      <c r="C408" s="117"/>
      <c r="D408" s="135"/>
      <c r="E408" s="117"/>
      <c r="F408" s="135"/>
      <c r="G408" s="117"/>
      <c r="H408" s="117"/>
      <c r="I408" s="117"/>
      <c r="J408" s="117"/>
      <c r="K408" s="79"/>
      <c r="L408" s="35" t="s">
        <v>29</v>
      </c>
      <c r="M408" s="21"/>
      <c r="N408" s="21"/>
      <c r="O408" s="21"/>
      <c r="P408" s="21">
        <v>1</v>
      </c>
      <c r="Q408" s="21">
        <f>IFERROR(IF((+O408/P408)&gt;100%,100%,(O408/P408)),"")</f>
        <v>0</v>
      </c>
      <c r="R408" s="25"/>
      <c r="S408" s="24"/>
      <c r="T408" s="23"/>
      <c r="U408" s="16"/>
      <c r="V408" s="16"/>
      <c r="W408" s="16"/>
      <c r="X408" s="16"/>
      <c r="Y408" s="27"/>
      <c r="Z408" s="27"/>
      <c r="AA408" s="28"/>
      <c r="AB408" s="28"/>
      <c r="AC408" s="29" t="s">
        <v>486</v>
      </c>
    </row>
    <row r="409" spans="1:29" ht="30.75" customHeight="1" x14ac:dyDescent="0.25">
      <c r="A409" s="33" t="s">
        <v>2</v>
      </c>
      <c r="B409" s="33" t="s">
        <v>83</v>
      </c>
      <c r="C409" s="33" t="s">
        <v>3</v>
      </c>
      <c r="D409" s="33" t="s">
        <v>4</v>
      </c>
      <c r="E409" s="33" t="s">
        <v>5</v>
      </c>
      <c r="F409" s="33" t="s">
        <v>6</v>
      </c>
      <c r="G409" s="33" t="s">
        <v>7</v>
      </c>
      <c r="H409" s="33" t="s">
        <v>8</v>
      </c>
      <c r="I409" s="33" t="s">
        <v>9</v>
      </c>
      <c r="J409" s="33" t="s">
        <v>10</v>
      </c>
      <c r="K409" s="33" t="s">
        <v>85</v>
      </c>
      <c r="L409" s="33" t="s">
        <v>11</v>
      </c>
      <c r="M409" s="33" t="s">
        <v>12</v>
      </c>
      <c r="N409" s="33" t="s">
        <v>13</v>
      </c>
      <c r="O409" s="33" t="s">
        <v>14</v>
      </c>
      <c r="P409" s="33" t="s">
        <v>15</v>
      </c>
      <c r="Q409" s="33" t="s">
        <v>16</v>
      </c>
      <c r="R409" s="33" t="s">
        <v>79</v>
      </c>
      <c r="S409" s="34" t="s">
        <v>18</v>
      </c>
      <c r="T409" s="34" t="s">
        <v>19</v>
      </c>
      <c r="U409" s="32" t="s">
        <v>80</v>
      </c>
      <c r="V409" s="32" t="s">
        <v>20</v>
      </c>
      <c r="W409" s="32" t="s">
        <v>84</v>
      </c>
      <c r="X409" s="32" t="s">
        <v>21</v>
      </c>
      <c r="Y409" s="32" t="s">
        <v>81</v>
      </c>
      <c r="Z409" s="32" t="s">
        <v>82</v>
      </c>
      <c r="AA409" s="32" t="s">
        <v>22</v>
      </c>
      <c r="AB409" s="32" t="s">
        <v>23</v>
      </c>
      <c r="AC409" s="32" t="s">
        <v>24</v>
      </c>
    </row>
    <row r="410" spans="1:29" ht="30.75" customHeight="1" x14ac:dyDescent="0.25">
      <c r="A410" s="121">
        <v>3</v>
      </c>
      <c r="B410" s="97" t="s">
        <v>782</v>
      </c>
      <c r="C410" s="97" t="s">
        <v>490</v>
      </c>
      <c r="D410" s="97" t="s">
        <v>479</v>
      </c>
      <c r="E410" s="115" t="s">
        <v>88</v>
      </c>
      <c r="F410" s="97" t="s">
        <v>491</v>
      </c>
      <c r="G410" s="97" t="s">
        <v>25</v>
      </c>
      <c r="H410" s="97" t="s">
        <v>480</v>
      </c>
      <c r="I410" s="115" t="s">
        <v>492</v>
      </c>
      <c r="J410" s="97" t="s">
        <v>481</v>
      </c>
      <c r="K410" s="77" t="s">
        <v>482</v>
      </c>
      <c r="L410" s="50" t="s">
        <v>237</v>
      </c>
      <c r="M410" s="8"/>
      <c r="N410" s="8">
        <v>1</v>
      </c>
      <c r="O410" s="20"/>
      <c r="P410" s="21">
        <v>1</v>
      </c>
      <c r="Q410" s="21">
        <f t="shared" ref="Q410:Q421" si="101">IFERROR(IF((+O410/P410)&gt;100%,100%,(O410/P410)),"")</f>
        <v>0</v>
      </c>
      <c r="R410" s="25"/>
      <c r="S410" s="38"/>
      <c r="T410" s="23"/>
      <c r="U410" s="30"/>
      <c r="V410" s="16"/>
      <c r="W410" s="16"/>
      <c r="X410" s="89"/>
      <c r="Y410" s="129"/>
      <c r="Z410" s="129"/>
      <c r="AA410" s="130"/>
      <c r="AB410" s="130"/>
      <c r="AC410" s="29" t="s">
        <v>486</v>
      </c>
    </row>
    <row r="411" spans="1:29" ht="30.75" customHeight="1" x14ac:dyDescent="0.25">
      <c r="A411" s="122"/>
      <c r="B411" s="97"/>
      <c r="C411" s="97"/>
      <c r="D411" s="97"/>
      <c r="E411" s="116"/>
      <c r="F411" s="97"/>
      <c r="G411" s="97"/>
      <c r="H411" s="97"/>
      <c r="I411" s="116"/>
      <c r="J411" s="97"/>
      <c r="K411" s="78"/>
      <c r="L411" s="50" t="s">
        <v>238</v>
      </c>
      <c r="M411" s="8"/>
      <c r="N411" s="8">
        <v>1</v>
      </c>
      <c r="O411" s="20"/>
      <c r="P411" s="21">
        <v>1</v>
      </c>
      <c r="Q411" s="21">
        <f t="shared" si="101"/>
        <v>0</v>
      </c>
      <c r="R411" s="25"/>
      <c r="S411" s="38"/>
      <c r="T411" s="23"/>
      <c r="U411" s="30"/>
      <c r="V411" s="16"/>
      <c r="W411" s="16"/>
      <c r="X411" s="89"/>
      <c r="Y411" s="129"/>
      <c r="Z411" s="129"/>
      <c r="AA411" s="130"/>
      <c r="AB411" s="130"/>
      <c r="AC411" s="29" t="s">
        <v>486</v>
      </c>
    </row>
    <row r="412" spans="1:29" ht="30.75" customHeight="1" x14ac:dyDescent="0.25">
      <c r="A412" s="122"/>
      <c r="B412" s="97"/>
      <c r="C412" s="97"/>
      <c r="D412" s="97"/>
      <c r="E412" s="116"/>
      <c r="F412" s="97"/>
      <c r="G412" s="97"/>
      <c r="H412" s="97"/>
      <c r="I412" s="116"/>
      <c r="J412" s="97"/>
      <c r="K412" s="78"/>
      <c r="L412" s="50" t="s">
        <v>239</v>
      </c>
      <c r="M412" s="8"/>
      <c r="N412" s="8">
        <v>1</v>
      </c>
      <c r="O412" s="20"/>
      <c r="P412" s="21">
        <v>1</v>
      </c>
      <c r="Q412" s="21">
        <f t="shared" si="101"/>
        <v>0</v>
      </c>
      <c r="R412" s="25"/>
      <c r="S412" s="38"/>
      <c r="T412" s="23"/>
      <c r="U412" s="30"/>
      <c r="V412" s="16"/>
      <c r="W412" s="16"/>
      <c r="X412" s="89"/>
      <c r="Y412" s="129"/>
      <c r="Z412" s="129"/>
      <c r="AA412" s="130"/>
      <c r="AB412" s="130"/>
      <c r="AC412" s="29" t="s">
        <v>486</v>
      </c>
    </row>
    <row r="413" spans="1:29" ht="30.75" customHeight="1" x14ac:dyDescent="0.25">
      <c r="A413" s="122"/>
      <c r="B413" s="97"/>
      <c r="C413" s="97"/>
      <c r="D413" s="97"/>
      <c r="E413" s="116"/>
      <c r="F413" s="97"/>
      <c r="G413" s="97"/>
      <c r="H413" s="97"/>
      <c r="I413" s="116"/>
      <c r="J413" s="97"/>
      <c r="K413" s="78"/>
      <c r="L413" s="50" t="s">
        <v>240</v>
      </c>
      <c r="M413" s="8"/>
      <c r="N413" s="8">
        <v>1</v>
      </c>
      <c r="O413" s="20"/>
      <c r="P413" s="21">
        <v>1</v>
      </c>
      <c r="Q413" s="21">
        <f t="shared" si="101"/>
        <v>0</v>
      </c>
      <c r="R413" s="25"/>
      <c r="S413" s="38"/>
      <c r="T413" s="23"/>
      <c r="U413" s="30"/>
      <c r="V413" s="16"/>
      <c r="W413" s="16"/>
      <c r="X413" s="89"/>
      <c r="Y413" s="129"/>
      <c r="Z413" s="129"/>
      <c r="AA413" s="130"/>
      <c r="AB413" s="130"/>
      <c r="AC413" s="29" t="s">
        <v>486</v>
      </c>
    </row>
    <row r="414" spans="1:29" ht="30.75" customHeight="1" x14ac:dyDescent="0.25">
      <c r="A414" s="122"/>
      <c r="B414" s="97"/>
      <c r="C414" s="97"/>
      <c r="D414" s="97"/>
      <c r="E414" s="116"/>
      <c r="F414" s="97"/>
      <c r="G414" s="97"/>
      <c r="H414" s="97"/>
      <c r="I414" s="116"/>
      <c r="J414" s="97"/>
      <c r="K414" s="78"/>
      <c r="L414" s="50" t="s">
        <v>241</v>
      </c>
      <c r="M414" s="8"/>
      <c r="N414" s="8">
        <v>1</v>
      </c>
      <c r="O414" s="20"/>
      <c r="P414" s="21">
        <v>1</v>
      </c>
      <c r="Q414" s="21">
        <f t="shared" si="101"/>
        <v>0</v>
      </c>
      <c r="R414" s="25"/>
      <c r="S414" s="38"/>
      <c r="T414" s="23"/>
      <c r="U414" s="30"/>
      <c r="V414" s="16"/>
      <c r="W414" s="16"/>
      <c r="X414" s="89"/>
      <c r="Y414" s="129"/>
      <c r="Z414" s="129"/>
      <c r="AA414" s="130"/>
      <c r="AB414" s="130"/>
      <c r="AC414" s="29" t="s">
        <v>486</v>
      </c>
    </row>
    <row r="415" spans="1:29" ht="30.75" customHeight="1" x14ac:dyDescent="0.25">
      <c r="A415" s="122"/>
      <c r="B415" s="97"/>
      <c r="C415" s="97"/>
      <c r="D415" s="97"/>
      <c r="E415" s="116"/>
      <c r="F415" s="97"/>
      <c r="G415" s="97"/>
      <c r="H415" s="97"/>
      <c r="I415" s="116"/>
      <c r="J415" s="97"/>
      <c r="K415" s="78"/>
      <c r="L415" s="50" t="s">
        <v>242</v>
      </c>
      <c r="M415" s="8"/>
      <c r="N415" s="8">
        <v>1</v>
      </c>
      <c r="O415" s="20"/>
      <c r="P415" s="21">
        <v>1</v>
      </c>
      <c r="Q415" s="21">
        <f t="shared" si="101"/>
        <v>0</v>
      </c>
      <c r="R415" s="25"/>
      <c r="S415" s="38"/>
      <c r="T415" s="23"/>
      <c r="U415" s="30"/>
      <c r="V415" s="16"/>
      <c r="W415" s="16"/>
      <c r="X415" s="89"/>
      <c r="Y415" s="129"/>
      <c r="Z415" s="129"/>
      <c r="AA415" s="130"/>
      <c r="AB415" s="130"/>
      <c r="AC415" s="29" t="s">
        <v>486</v>
      </c>
    </row>
    <row r="416" spans="1:29" ht="30.75" customHeight="1" x14ac:dyDescent="0.25">
      <c r="A416" s="122"/>
      <c r="B416" s="97"/>
      <c r="C416" s="97"/>
      <c r="D416" s="97"/>
      <c r="E416" s="116"/>
      <c r="F416" s="97"/>
      <c r="G416" s="97"/>
      <c r="H416" s="97"/>
      <c r="I416" s="116"/>
      <c r="J416" s="97"/>
      <c r="K416" s="78"/>
      <c r="L416" s="50" t="s">
        <v>243</v>
      </c>
      <c r="M416" s="8"/>
      <c r="N416" s="8">
        <v>1</v>
      </c>
      <c r="O416" s="20"/>
      <c r="P416" s="21">
        <v>1</v>
      </c>
      <c r="Q416" s="21">
        <f t="shared" si="101"/>
        <v>0</v>
      </c>
      <c r="R416" s="25"/>
      <c r="S416" s="38"/>
      <c r="T416" s="23"/>
      <c r="U416" s="30"/>
      <c r="V416" s="16"/>
      <c r="W416" s="16"/>
      <c r="X416" s="89"/>
      <c r="Y416" s="129"/>
      <c r="Z416" s="129"/>
      <c r="AA416" s="130"/>
      <c r="AB416" s="130"/>
      <c r="AC416" s="29" t="s">
        <v>486</v>
      </c>
    </row>
    <row r="417" spans="1:29" ht="30.75" customHeight="1" x14ac:dyDescent="0.25">
      <c r="A417" s="122"/>
      <c r="B417" s="97"/>
      <c r="C417" s="97"/>
      <c r="D417" s="97"/>
      <c r="E417" s="116"/>
      <c r="F417" s="97"/>
      <c r="G417" s="97"/>
      <c r="H417" s="97"/>
      <c r="I417" s="116"/>
      <c r="J417" s="97"/>
      <c r="K417" s="78"/>
      <c r="L417" s="50" t="s">
        <v>244</v>
      </c>
      <c r="M417" s="8"/>
      <c r="N417" s="8">
        <v>1</v>
      </c>
      <c r="O417" s="20"/>
      <c r="P417" s="21">
        <v>1</v>
      </c>
      <c r="Q417" s="21">
        <f t="shared" si="101"/>
        <v>0</v>
      </c>
      <c r="R417" s="25"/>
      <c r="S417" s="38"/>
      <c r="T417" s="23"/>
      <c r="U417" s="30"/>
      <c r="V417" s="16"/>
      <c r="W417" s="16"/>
      <c r="X417" s="89"/>
      <c r="Y417" s="129"/>
      <c r="Z417" s="129"/>
      <c r="AA417" s="130"/>
      <c r="AB417" s="130"/>
      <c r="AC417" s="29" t="s">
        <v>486</v>
      </c>
    </row>
    <row r="418" spans="1:29" ht="30.75" customHeight="1" x14ac:dyDescent="0.25">
      <c r="A418" s="122"/>
      <c r="B418" s="97"/>
      <c r="C418" s="97"/>
      <c r="D418" s="97"/>
      <c r="E418" s="116"/>
      <c r="F418" s="97"/>
      <c r="G418" s="97"/>
      <c r="H418" s="97"/>
      <c r="I418" s="116"/>
      <c r="J418" s="97"/>
      <c r="K418" s="78"/>
      <c r="L418" s="50" t="s">
        <v>245</v>
      </c>
      <c r="M418" s="8"/>
      <c r="N418" s="8">
        <v>1</v>
      </c>
      <c r="O418" s="20"/>
      <c r="P418" s="21">
        <v>1</v>
      </c>
      <c r="Q418" s="21">
        <f t="shared" si="101"/>
        <v>0</v>
      </c>
      <c r="R418" s="25"/>
      <c r="S418" s="38"/>
      <c r="T418" s="23"/>
      <c r="U418" s="30"/>
      <c r="V418" s="16"/>
      <c r="W418" s="16"/>
      <c r="X418" s="89"/>
      <c r="Y418" s="129"/>
      <c r="Z418" s="129"/>
      <c r="AA418" s="130"/>
      <c r="AB418" s="130"/>
      <c r="AC418" s="29" t="s">
        <v>486</v>
      </c>
    </row>
    <row r="419" spans="1:29" ht="30.75" customHeight="1" x14ac:dyDescent="0.25">
      <c r="A419" s="122"/>
      <c r="B419" s="97"/>
      <c r="C419" s="97"/>
      <c r="D419" s="97"/>
      <c r="E419" s="116"/>
      <c r="F419" s="97"/>
      <c r="G419" s="97"/>
      <c r="H419" s="97"/>
      <c r="I419" s="116"/>
      <c r="J419" s="97"/>
      <c r="K419" s="78"/>
      <c r="L419" s="50" t="s">
        <v>246</v>
      </c>
      <c r="M419" s="22"/>
      <c r="N419" s="8">
        <v>1</v>
      </c>
      <c r="O419" s="20"/>
      <c r="P419" s="21">
        <v>1</v>
      </c>
      <c r="Q419" s="21">
        <f t="shared" si="101"/>
        <v>0</v>
      </c>
      <c r="R419" s="25"/>
      <c r="S419" s="38"/>
      <c r="T419" s="23"/>
      <c r="U419" s="30"/>
      <c r="V419" s="16"/>
      <c r="W419" s="16"/>
      <c r="X419" s="89"/>
      <c r="Y419" s="129"/>
      <c r="Z419" s="129"/>
      <c r="AA419" s="130"/>
      <c r="AB419" s="130"/>
      <c r="AC419" s="29" t="s">
        <v>486</v>
      </c>
    </row>
    <row r="420" spans="1:29" ht="30.75" customHeight="1" x14ac:dyDescent="0.25">
      <c r="A420" s="122"/>
      <c r="B420" s="97"/>
      <c r="C420" s="97"/>
      <c r="D420" s="97"/>
      <c r="E420" s="116"/>
      <c r="F420" s="97"/>
      <c r="G420" s="97"/>
      <c r="H420" s="97"/>
      <c r="I420" s="116"/>
      <c r="J420" s="97"/>
      <c r="K420" s="78"/>
      <c r="L420" s="50" t="s">
        <v>247</v>
      </c>
      <c r="M420" s="22"/>
      <c r="N420" s="8">
        <v>1</v>
      </c>
      <c r="O420" s="20"/>
      <c r="P420" s="21">
        <v>1</v>
      </c>
      <c r="Q420" s="21">
        <f t="shared" si="101"/>
        <v>0</v>
      </c>
      <c r="R420" s="25"/>
      <c r="S420" s="38"/>
      <c r="T420" s="23"/>
      <c r="U420" s="30"/>
      <c r="V420" s="16"/>
      <c r="W420" s="16"/>
      <c r="X420" s="89"/>
      <c r="Y420" s="129"/>
      <c r="Z420" s="129"/>
      <c r="AA420" s="130"/>
      <c r="AB420" s="130"/>
      <c r="AC420" s="29" t="s">
        <v>486</v>
      </c>
    </row>
    <row r="421" spans="1:29" ht="30.75" customHeight="1" x14ac:dyDescent="0.25">
      <c r="A421" s="122"/>
      <c r="B421" s="97"/>
      <c r="C421" s="97"/>
      <c r="D421" s="97"/>
      <c r="E421" s="116"/>
      <c r="F421" s="97"/>
      <c r="G421" s="97"/>
      <c r="H421" s="97"/>
      <c r="I421" s="116"/>
      <c r="J421" s="97"/>
      <c r="K421" s="78"/>
      <c r="L421" s="50" t="s">
        <v>248</v>
      </c>
      <c r="M421" s="22"/>
      <c r="N421" s="8">
        <v>1</v>
      </c>
      <c r="O421" s="20"/>
      <c r="P421" s="21">
        <v>1</v>
      </c>
      <c r="Q421" s="21">
        <f t="shared" si="101"/>
        <v>0</v>
      </c>
      <c r="R421" s="25"/>
      <c r="S421" s="38"/>
      <c r="T421" s="23"/>
      <c r="U421" s="30"/>
      <c r="V421" s="16"/>
      <c r="W421" s="16"/>
      <c r="X421" s="89"/>
      <c r="Y421" s="129"/>
      <c r="Z421" s="129"/>
      <c r="AA421" s="130"/>
      <c r="AB421" s="130"/>
      <c r="AC421" s="29" t="s">
        <v>486</v>
      </c>
    </row>
    <row r="422" spans="1:29" ht="30.75" customHeight="1" x14ac:dyDescent="0.25">
      <c r="A422" s="123"/>
      <c r="B422" s="97"/>
      <c r="C422" s="97"/>
      <c r="D422" s="97"/>
      <c r="E422" s="117"/>
      <c r="F422" s="97"/>
      <c r="G422" s="97"/>
      <c r="H422" s="97"/>
      <c r="I422" s="117"/>
      <c r="J422" s="97"/>
      <c r="K422" s="79"/>
      <c r="L422" s="35" t="s">
        <v>29</v>
      </c>
      <c r="M422" s="21"/>
      <c r="N422" s="21"/>
      <c r="O422" s="21"/>
      <c r="P422" s="21">
        <v>1</v>
      </c>
      <c r="Q422" s="21">
        <f>IFERROR(IF((+O422/P422)&gt;100%,100%,(O422/P422)),"")</f>
        <v>0</v>
      </c>
      <c r="R422" s="25"/>
      <c r="S422" s="24"/>
      <c r="T422" s="23"/>
      <c r="U422" s="16"/>
      <c r="V422" s="16"/>
      <c r="W422" s="16"/>
      <c r="X422" s="16"/>
      <c r="Y422" s="27"/>
      <c r="Z422" s="27"/>
      <c r="AA422" s="28"/>
      <c r="AB422" s="28"/>
      <c r="AC422" s="29" t="s">
        <v>486</v>
      </c>
    </row>
    <row r="423" spans="1:29" ht="30.75" customHeight="1" x14ac:dyDescent="0.25">
      <c r="A423" s="33" t="s">
        <v>2</v>
      </c>
      <c r="B423" s="33" t="s">
        <v>83</v>
      </c>
      <c r="C423" s="33" t="s">
        <v>3</v>
      </c>
      <c r="D423" s="33" t="s">
        <v>4</v>
      </c>
      <c r="E423" s="33" t="s">
        <v>5</v>
      </c>
      <c r="F423" s="33" t="s">
        <v>6</v>
      </c>
      <c r="G423" s="33" t="s">
        <v>7</v>
      </c>
      <c r="H423" s="33" t="s">
        <v>8</v>
      </c>
      <c r="I423" s="33" t="s">
        <v>9</v>
      </c>
      <c r="J423" s="33" t="s">
        <v>10</v>
      </c>
      <c r="K423" s="33" t="s">
        <v>85</v>
      </c>
      <c r="L423" s="33" t="s">
        <v>11</v>
      </c>
      <c r="M423" s="33" t="s">
        <v>12</v>
      </c>
      <c r="N423" s="33" t="s">
        <v>13</v>
      </c>
      <c r="O423" s="33" t="s">
        <v>14</v>
      </c>
      <c r="P423" s="33" t="s">
        <v>15</v>
      </c>
      <c r="Q423" s="33" t="s">
        <v>16</v>
      </c>
      <c r="R423" s="33" t="s">
        <v>79</v>
      </c>
      <c r="S423" s="34" t="s">
        <v>18</v>
      </c>
      <c r="T423" s="34" t="s">
        <v>19</v>
      </c>
      <c r="U423" s="32" t="s">
        <v>80</v>
      </c>
      <c r="V423" s="32" t="s">
        <v>20</v>
      </c>
      <c r="W423" s="32" t="s">
        <v>84</v>
      </c>
      <c r="X423" s="32" t="s">
        <v>21</v>
      </c>
      <c r="Y423" s="32" t="s">
        <v>81</v>
      </c>
      <c r="Z423" s="32" t="s">
        <v>82</v>
      </c>
      <c r="AA423" s="32" t="s">
        <v>22</v>
      </c>
      <c r="AB423" s="32" t="s">
        <v>23</v>
      </c>
      <c r="AC423" s="32" t="s">
        <v>24</v>
      </c>
    </row>
    <row r="424" spans="1:29" ht="30.75" customHeight="1" x14ac:dyDescent="0.25">
      <c r="A424" s="121">
        <v>4</v>
      </c>
      <c r="B424" s="90" t="s">
        <v>782</v>
      </c>
      <c r="C424" s="97" t="s">
        <v>487</v>
      </c>
      <c r="D424" s="97" t="s">
        <v>483</v>
      </c>
      <c r="E424" s="97" t="s">
        <v>88</v>
      </c>
      <c r="F424" s="97" t="s">
        <v>89</v>
      </c>
      <c r="G424" s="97" t="s">
        <v>25</v>
      </c>
      <c r="H424" s="97" t="s">
        <v>488</v>
      </c>
      <c r="I424" s="97" t="s">
        <v>484</v>
      </c>
      <c r="J424" s="97" t="s">
        <v>489</v>
      </c>
      <c r="K424" s="97" t="s">
        <v>485</v>
      </c>
      <c r="L424" s="8" t="s">
        <v>38</v>
      </c>
      <c r="M424" s="8"/>
      <c r="N424" s="8">
        <v>1</v>
      </c>
      <c r="O424" s="20"/>
      <c r="P424" s="21">
        <v>1</v>
      </c>
      <c r="Q424" s="21">
        <f t="shared" ref="Q424:Q426" si="102">IFERROR(IF((+O424/P424)&gt;100%,100%,(O424/P424)),"")</f>
        <v>0</v>
      </c>
      <c r="R424" s="22"/>
      <c r="S424" s="22"/>
      <c r="T424" s="31"/>
      <c r="U424" s="30"/>
      <c r="V424" s="16"/>
      <c r="W424" s="16"/>
      <c r="X424" s="16"/>
      <c r="Y424" s="27"/>
      <c r="Z424" s="16"/>
      <c r="AA424" s="16"/>
      <c r="AB424" s="16"/>
      <c r="AC424" s="29" t="s">
        <v>486</v>
      </c>
    </row>
    <row r="425" spans="1:29" ht="30.75" customHeight="1" x14ac:dyDescent="0.25">
      <c r="A425" s="122"/>
      <c r="B425" s="90"/>
      <c r="C425" s="97"/>
      <c r="D425" s="97"/>
      <c r="E425" s="97"/>
      <c r="F425" s="97"/>
      <c r="G425" s="97"/>
      <c r="H425" s="97"/>
      <c r="I425" s="97"/>
      <c r="J425" s="97"/>
      <c r="K425" s="97"/>
      <c r="L425" s="8" t="s">
        <v>39</v>
      </c>
      <c r="M425" s="8"/>
      <c r="N425" s="8">
        <v>1</v>
      </c>
      <c r="O425" s="20"/>
      <c r="P425" s="21">
        <v>1</v>
      </c>
      <c r="Q425" s="21">
        <f t="shared" si="102"/>
        <v>0</v>
      </c>
      <c r="R425" s="22"/>
      <c r="S425" s="22"/>
      <c r="T425" s="31"/>
      <c r="U425" s="30"/>
      <c r="V425" s="16"/>
      <c r="W425" s="16"/>
      <c r="X425" s="16"/>
      <c r="Y425" s="27"/>
      <c r="Z425" s="27"/>
      <c r="AA425" s="28"/>
      <c r="AB425" s="28"/>
      <c r="AC425" s="29" t="s">
        <v>486</v>
      </c>
    </row>
    <row r="426" spans="1:29" ht="30.75" customHeight="1" x14ac:dyDescent="0.25">
      <c r="A426" s="122"/>
      <c r="B426" s="90"/>
      <c r="C426" s="97"/>
      <c r="D426" s="97"/>
      <c r="E426" s="97"/>
      <c r="F426" s="97"/>
      <c r="G426" s="97"/>
      <c r="H426" s="97"/>
      <c r="I426" s="97"/>
      <c r="J426" s="97"/>
      <c r="K426" s="97"/>
      <c r="L426" s="8" t="s">
        <v>40</v>
      </c>
      <c r="M426" s="8"/>
      <c r="N426" s="8">
        <v>1</v>
      </c>
      <c r="O426" s="20"/>
      <c r="P426" s="21">
        <v>1</v>
      </c>
      <c r="Q426" s="21">
        <f t="shared" si="102"/>
        <v>0</v>
      </c>
      <c r="R426" s="22"/>
      <c r="S426" s="22"/>
      <c r="T426" s="31"/>
      <c r="U426" s="30"/>
      <c r="V426" s="16"/>
      <c r="W426" s="16"/>
      <c r="X426" s="16"/>
      <c r="Y426" s="27"/>
      <c r="Z426" s="27"/>
      <c r="AA426" s="28"/>
      <c r="AB426" s="28"/>
      <c r="AC426" s="29" t="s">
        <v>486</v>
      </c>
    </row>
    <row r="427" spans="1:29" ht="30.75" customHeight="1" x14ac:dyDescent="0.25">
      <c r="A427" s="122"/>
      <c r="B427" s="90"/>
      <c r="C427" s="97"/>
      <c r="D427" s="97"/>
      <c r="E427" s="97"/>
      <c r="F427" s="97"/>
      <c r="G427" s="97"/>
      <c r="H427" s="97"/>
      <c r="I427" s="97"/>
      <c r="J427" s="97"/>
      <c r="K427" s="97"/>
      <c r="L427" s="8" t="s">
        <v>41</v>
      </c>
      <c r="M427" s="22"/>
      <c r="N427" s="8">
        <v>1</v>
      </c>
      <c r="O427" s="20"/>
      <c r="P427" s="21">
        <v>1</v>
      </c>
      <c r="Q427" s="21">
        <f>IFERROR(IF((+O427/P427)&gt;100%,100%,(O427/P427)),"")</f>
        <v>0</v>
      </c>
      <c r="R427" s="22"/>
      <c r="S427" s="22"/>
      <c r="T427" s="31"/>
      <c r="U427" s="30"/>
      <c r="V427" s="16"/>
      <c r="W427" s="16"/>
      <c r="X427" s="16"/>
      <c r="Y427" s="27"/>
      <c r="Z427" s="27"/>
      <c r="AA427" s="28"/>
      <c r="AB427" s="28"/>
      <c r="AC427" s="29" t="s">
        <v>486</v>
      </c>
    </row>
    <row r="428" spans="1:29" ht="30.75" customHeight="1" x14ac:dyDescent="0.25">
      <c r="A428" s="123"/>
      <c r="B428" s="90"/>
      <c r="C428" s="97"/>
      <c r="D428" s="97"/>
      <c r="E428" s="97"/>
      <c r="F428" s="97"/>
      <c r="G428" s="97"/>
      <c r="H428" s="97"/>
      <c r="I428" s="97"/>
      <c r="J428" s="97"/>
      <c r="K428" s="97"/>
      <c r="L428" s="35" t="s">
        <v>29</v>
      </c>
      <c r="M428" s="21"/>
      <c r="N428" s="21"/>
      <c r="O428" s="21"/>
      <c r="P428" s="21">
        <v>1</v>
      </c>
      <c r="Q428" s="21">
        <f>IFERROR(IF((+O428/P428)&gt;100%,100%,(O428/P428)),"")</f>
        <v>0</v>
      </c>
      <c r="R428" s="22"/>
      <c r="S428" s="24"/>
      <c r="T428" s="31"/>
      <c r="U428" s="16"/>
      <c r="V428" s="16"/>
      <c r="W428" s="16"/>
      <c r="X428" s="16"/>
      <c r="Y428" s="27"/>
      <c r="Z428" s="27"/>
      <c r="AA428" s="28"/>
      <c r="AB428" s="28"/>
      <c r="AC428" s="29" t="s">
        <v>486</v>
      </c>
    </row>
    <row r="429" spans="1:29" ht="30.75" customHeight="1" x14ac:dyDescent="0.25">
      <c r="A429" s="33" t="s">
        <v>2</v>
      </c>
      <c r="B429" s="33" t="s">
        <v>83</v>
      </c>
      <c r="C429" s="33" t="s">
        <v>3</v>
      </c>
      <c r="D429" s="33" t="s">
        <v>4</v>
      </c>
      <c r="E429" s="33" t="s">
        <v>5</v>
      </c>
      <c r="F429" s="33" t="s">
        <v>6</v>
      </c>
      <c r="G429" s="33" t="s">
        <v>7</v>
      </c>
      <c r="H429" s="33" t="s">
        <v>8</v>
      </c>
      <c r="I429" s="33" t="s">
        <v>9</v>
      </c>
      <c r="J429" s="33" t="s">
        <v>10</v>
      </c>
      <c r="K429" s="33" t="s">
        <v>85</v>
      </c>
      <c r="L429" s="33" t="s">
        <v>11</v>
      </c>
      <c r="M429" s="33" t="s">
        <v>12</v>
      </c>
      <c r="N429" s="33" t="s">
        <v>13</v>
      </c>
      <c r="O429" s="33" t="s">
        <v>14</v>
      </c>
      <c r="P429" s="33" t="s">
        <v>15</v>
      </c>
      <c r="Q429" s="33" t="s">
        <v>16</v>
      </c>
      <c r="R429" s="33" t="s">
        <v>79</v>
      </c>
      <c r="S429" s="34" t="s">
        <v>18</v>
      </c>
      <c r="T429" s="34" t="s">
        <v>19</v>
      </c>
      <c r="U429" s="32" t="s">
        <v>80</v>
      </c>
      <c r="V429" s="32" t="s">
        <v>20</v>
      </c>
      <c r="W429" s="32" t="s">
        <v>84</v>
      </c>
      <c r="X429" s="32" t="s">
        <v>21</v>
      </c>
      <c r="Y429" s="32" t="s">
        <v>81</v>
      </c>
      <c r="Z429" s="32" t="s">
        <v>82</v>
      </c>
      <c r="AA429" s="32" t="s">
        <v>22</v>
      </c>
      <c r="AB429" s="32" t="s">
        <v>23</v>
      </c>
      <c r="AC429" s="32" t="s">
        <v>24</v>
      </c>
    </row>
    <row r="430" spans="1:29" ht="30.75" customHeight="1" x14ac:dyDescent="0.25">
      <c r="A430" s="101">
        <v>1</v>
      </c>
      <c r="B430" s="83" t="s">
        <v>642</v>
      </c>
      <c r="C430" s="80" t="s">
        <v>668</v>
      </c>
      <c r="D430" s="80" t="s">
        <v>669</v>
      </c>
      <c r="E430" s="80" t="s">
        <v>88</v>
      </c>
      <c r="F430" s="80" t="s">
        <v>89</v>
      </c>
      <c r="G430" s="80" t="s">
        <v>25</v>
      </c>
      <c r="H430" s="80" t="s">
        <v>498</v>
      </c>
      <c r="I430" s="80" t="s">
        <v>670</v>
      </c>
      <c r="J430" s="80" t="s">
        <v>671</v>
      </c>
      <c r="K430" s="83" t="s">
        <v>672</v>
      </c>
      <c r="L430" s="8" t="s">
        <v>673</v>
      </c>
      <c r="M430" s="64"/>
      <c r="N430" s="8">
        <v>11</v>
      </c>
      <c r="O430" s="9"/>
      <c r="P430" s="21">
        <v>1</v>
      </c>
      <c r="Q430" s="21">
        <f t="shared" ref="Q430:Q432" si="103">IFERROR(IF((+O430/P430)&gt;100%,100%,(O430/P430)),"")</f>
        <v>0</v>
      </c>
      <c r="R430" s="22"/>
      <c r="S430" s="22"/>
      <c r="T430" s="16"/>
      <c r="U430" s="16"/>
      <c r="V430" s="16"/>
      <c r="W430" s="16"/>
      <c r="X430" s="16"/>
      <c r="Y430" s="27"/>
      <c r="Z430" s="27"/>
      <c r="AA430" s="28"/>
      <c r="AB430" s="28"/>
      <c r="AC430" s="29" t="s">
        <v>506</v>
      </c>
    </row>
    <row r="431" spans="1:29" ht="30.75" customHeight="1" x14ac:dyDescent="0.25">
      <c r="A431" s="102"/>
      <c r="B431" s="84"/>
      <c r="C431" s="81"/>
      <c r="D431" s="81"/>
      <c r="E431" s="81"/>
      <c r="F431" s="81"/>
      <c r="G431" s="81"/>
      <c r="H431" s="81"/>
      <c r="I431" s="81"/>
      <c r="J431" s="81"/>
      <c r="K431" s="84"/>
      <c r="L431" s="8" t="s">
        <v>674</v>
      </c>
      <c r="M431" s="64"/>
      <c r="N431" s="8">
        <v>31</v>
      </c>
      <c r="O431" s="9"/>
      <c r="P431" s="21">
        <v>1</v>
      </c>
      <c r="Q431" s="21">
        <f t="shared" si="103"/>
        <v>0</v>
      </c>
      <c r="R431" s="22"/>
      <c r="S431" s="22"/>
      <c r="T431" s="16"/>
      <c r="U431" s="16"/>
      <c r="V431" s="16"/>
      <c r="W431" s="16"/>
      <c r="X431" s="16"/>
      <c r="Y431" s="27"/>
      <c r="Z431" s="27"/>
      <c r="AA431" s="28"/>
      <c r="AB431" s="28"/>
      <c r="AC431" s="29" t="s">
        <v>506</v>
      </c>
    </row>
    <row r="432" spans="1:29" ht="30.75" customHeight="1" x14ac:dyDescent="0.25">
      <c r="A432" s="102"/>
      <c r="B432" s="84"/>
      <c r="C432" s="81"/>
      <c r="D432" s="81"/>
      <c r="E432" s="81"/>
      <c r="F432" s="81"/>
      <c r="G432" s="81"/>
      <c r="H432" s="81"/>
      <c r="I432" s="81"/>
      <c r="J432" s="81"/>
      <c r="K432" s="84"/>
      <c r="L432" s="8" t="s">
        <v>675</v>
      </c>
      <c r="M432" s="64"/>
      <c r="N432" s="65">
        <v>50</v>
      </c>
      <c r="O432" s="9"/>
      <c r="P432" s="21">
        <v>1</v>
      </c>
      <c r="Q432" s="21">
        <f t="shared" si="103"/>
        <v>0</v>
      </c>
      <c r="R432" s="22"/>
      <c r="S432" s="22"/>
      <c r="T432" s="16"/>
      <c r="U432" s="16"/>
      <c r="V432" s="16"/>
      <c r="W432" s="16"/>
      <c r="X432" s="16"/>
      <c r="Y432" s="27"/>
      <c r="Z432" s="27"/>
      <c r="AA432" s="28"/>
      <c r="AB432" s="28"/>
      <c r="AC432" s="29" t="s">
        <v>506</v>
      </c>
    </row>
    <row r="433" spans="1:29" ht="30.75" customHeight="1" x14ac:dyDescent="0.25">
      <c r="A433" s="102"/>
      <c r="B433" s="84"/>
      <c r="C433" s="81"/>
      <c r="D433" s="81"/>
      <c r="E433" s="81"/>
      <c r="F433" s="81"/>
      <c r="G433" s="81"/>
      <c r="H433" s="81"/>
      <c r="I433" s="81"/>
      <c r="J433" s="81"/>
      <c r="K433" s="84"/>
      <c r="L433" s="8" t="s">
        <v>676</v>
      </c>
      <c r="M433" s="64"/>
      <c r="N433" s="8">
        <v>47</v>
      </c>
      <c r="O433" s="9"/>
      <c r="P433" s="21">
        <v>1</v>
      </c>
      <c r="Q433" s="21">
        <f>IFERROR(IF((+O433/P433)&gt;100%,100%,(O433/P433)),"")</f>
        <v>0</v>
      </c>
      <c r="R433" s="22"/>
      <c r="S433" s="22"/>
      <c r="T433" s="16"/>
      <c r="U433" s="16"/>
      <c r="V433" s="16"/>
      <c r="W433" s="16"/>
      <c r="X433" s="16"/>
      <c r="Y433" s="27"/>
      <c r="Z433" s="27"/>
      <c r="AA433" s="28"/>
      <c r="AB433" s="28"/>
      <c r="AC433" s="29" t="s">
        <v>506</v>
      </c>
    </row>
    <row r="434" spans="1:29" ht="30.75" customHeight="1" x14ac:dyDescent="0.25">
      <c r="A434" s="102"/>
      <c r="B434" s="85"/>
      <c r="C434" s="82"/>
      <c r="D434" s="82"/>
      <c r="E434" s="82"/>
      <c r="F434" s="82"/>
      <c r="G434" s="82"/>
      <c r="H434" s="82"/>
      <c r="I434" s="82"/>
      <c r="J434" s="82"/>
      <c r="K434" s="84"/>
      <c r="L434" s="48" t="s">
        <v>29</v>
      </c>
      <c r="M434" s="60">
        <f>SUM(M422:M433)</f>
        <v>0</v>
      </c>
      <c r="N434" s="60">
        <f>SUM(N422:N433)</f>
        <v>143</v>
      </c>
      <c r="O434" s="62">
        <f>IFERROR(IF((+M434/N434)&gt;100%,100%,(M434/N434)),0%)</f>
        <v>0</v>
      </c>
      <c r="P434" s="21">
        <v>1</v>
      </c>
      <c r="Q434" s="21">
        <f>IFERROR(IF((+O434/P434)&gt;100%,100%,(O434/P434)),"")</f>
        <v>0</v>
      </c>
      <c r="R434" s="22"/>
      <c r="S434" s="24"/>
      <c r="T434" s="16"/>
      <c r="U434" s="16"/>
      <c r="V434" s="16"/>
      <c r="W434" s="16"/>
      <c r="X434" s="16"/>
      <c r="Y434" s="27"/>
      <c r="Z434" s="27"/>
      <c r="AA434" s="28"/>
      <c r="AB434" s="28"/>
      <c r="AC434" s="29" t="s">
        <v>506</v>
      </c>
    </row>
    <row r="435" spans="1:29" ht="30.75" customHeight="1" x14ac:dyDescent="0.25">
      <c r="A435" s="33" t="s">
        <v>2</v>
      </c>
      <c r="B435" s="33" t="s">
        <v>83</v>
      </c>
      <c r="C435" s="33" t="s">
        <v>3</v>
      </c>
      <c r="D435" s="33" t="s">
        <v>4</v>
      </c>
      <c r="E435" s="33" t="s">
        <v>5</v>
      </c>
      <c r="F435" s="33" t="s">
        <v>6</v>
      </c>
      <c r="G435" s="33" t="s">
        <v>7</v>
      </c>
      <c r="H435" s="33" t="s">
        <v>8</v>
      </c>
      <c r="I435" s="33" t="s">
        <v>9</v>
      </c>
      <c r="J435" s="33" t="s">
        <v>10</v>
      </c>
      <c r="K435" s="33" t="s">
        <v>85</v>
      </c>
      <c r="L435" s="33" t="s">
        <v>11</v>
      </c>
      <c r="M435" s="33" t="s">
        <v>12</v>
      </c>
      <c r="N435" s="33" t="s">
        <v>13</v>
      </c>
      <c r="O435" s="33" t="s">
        <v>14</v>
      </c>
      <c r="P435" s="33" t="s">
        <v>15</v>
      </c>
      <c r="Q435" s="33" t="s">
        <v>16</v>
      </c>
      <c r="R435" s="33" t="s">
        <v>79</v>
      </c>
      <c r="S435" s="34" t="s">
        <v>18</v>
      </c>
      <c r="T435" s="34" t="s">
        <v>19</v>
      </c>
      <c r="U435" s="32" t="s">
        <v>80</v>
      </c>
      <c r="V435" s="32" t="s">
        <v>20</v>
      </c>
      <c r="W435" s="32" t="s">
        <v>84</v>
      </c>
      <c r="X435" s="32" t="s">
        <v>21</v>
      </c>
      <c r="Y435" s="32" t="s">
        <v>81</v>
      </c>
      <c r="Z435" s="32" t="s">
        <v>82</v>
      </c>
      <c r="AA435" s="32" t="s">
        <v>22</v>
      </c>
      <c r="AB435" s="32" t="s">
        <v>23</v>
      </c>
      <c r="AC435" s="32" t="s">
        <v>24</v>
      </c>
    </row>
    <row r="436" spans="1:29" ht="30.75" customHeight="1" x14ac:dyDescent="0.25">
      <c r="A436" s="101">
        <v>2</v>
      </c>
      <c r="B436" s="109" t="s">
        <v>642</v>
      </c>
      <c r="C436" s="93" t="s">
        <v>500</v>
      </c>
      <c r="D436" s="93" t="s">
        <v>501</v>
      </c>
      <c r="E436" s="111" t="s">
        <v>88</v>
      </c>
      <c r="F436" s="109" t="s">
        <v>30</v>
      </c>
      <c r="G436" s="93" t="s">
        <v>25</v>
      </c>
      <c r="H436" s="93" t="s">
        <v>502</v>
      </c>
      <c r="I436" s="115" t="s">
        <v>670</v>
      </c>
      <c r="J436" s="93" t="s">
        <v>677</v>
      </c>
      <c r="K436" s="83" t="s">
        <v>672</v>
      </c>
      <c r="L436" s="8" t="s">
        <v>678</v>
      </c>
      <c r="M436" s="8"/>
      <c r="N436" s="8" t="s">
        <v>679</v>
      </c>
      <c r="O436" s="9"/>
      <c r="P436" s="21">
        <v>1</v>
      </c>
      <c r="Q436" s="21">
        <f t="shared" ref="Q436:Q438" si="104">IFERROR(IF((+O436/P436)&gt;100%,100%,(O436/P436)),"")</f>
        <v>0</v>
      </c>
      <c r="R436" s="22"/>
      <c r="S436" s="8"/>
      <c r="T436" s="16"/>
      <c r="U436" s="16"/>
      <c r="V436" s="16"/>
      <c r="W436" s="16"/>
      <c r="X436" s="16"/>
      <c r="Y436" s="27"/>
      <c r="Z436" s="27"/>
      <c r="AA436" s="28"/>
      <c r="AB436" s="28"/>
      <c r="AC436" s="29" t="s">
        <v>506</v>
      </c>
    </row>
    <row r="437" spans="1:29" ht="30.75" customHeight="1" x14ac:dyDescent="0.25">
      <c r="A437" s="102"/>
      <c r="B437" s="110"/>
      <c r="C437" s="94"/>
      <c r="D437" s="94"/>
      <c r="E437" s="112"/>
      <c r="F437" s="110"/>
      <c r="G437" s="94"/>
      <c r="H437" s="94"/>
      <c r="I437" s="116"/>
      <c r="J437" s="94"/>
      <c r="K437" s="84"/>
      <c r="L437" s="8" t="s">
        <v>680</v>
      </c>
      <c r="M437" s="8"/>
      <c r="N437" s="8" t="s">
        <v>679</v>
      </c>
      <c r="O437" s="9"/>
      <c r="P437" s="21">
        <v>1</v>
      </c>
      <c r="Q437" s="21">
        <f t="shared" si="104"/>
        <v>0</v>
      </c>
      <c r="R437" s="22"/>
      <c r="S437" s="8"/>
      <c r="T437" s="16"/>
      <c r="U437" s="16"/>
      <c r="V437" s="16"/>
      <c r="W437" s="16"/>
      <c r="X437" s="16"/>
      <c r="Y437" s="27"/>
      <c r="Z437" s="27"/>
      <c r="AA437" s="28"/>
      <c r="AB437" s="28"/>
      <c r="AC437" s="29" t="s">
        <v>506</v>
      </c>
    </row>
    <row r="438" spans="1:29" ht="30.75" customHeight="1" x14ac:dyDescent="0.25">
      <c r="A438" s="102"/>
      <c r="B438" s="110"/>
      <c r="C438" s="95"/>
      <c r="D438" s="95"/>
      <c r="E438" s="113"/>
      <c r="F438" s="114"/>
      <c r="G438" s="95"/>
      <c r="H438" s="95"/>
      <c r="I438" s="117"/>
      <c r="J438" s="94"/>
      <c r="K438" s="84"/>
      <c r="L438" s="48" t="s">
        <v>29</v>
      </c>
      <c r="M438" s="48">
        <f>SUM(M436:M436)</f>
        <v>0</v>
      </c>
      <c r="N438" s="48">
        <f>SUM(N436:N436)</f>
        <v>0</v>
      </c>
      <c r="O438" s="67">
        <f>IFERROR(IF((+M438/N438)&gt;100%,100%,(M438/N438)),0%)</f>
        <v>0</v>
      </c>
      <c r="P438" s="21">
        <v>1</v>
      </c>
      <c r="Q438" s="21">
        <f t="shared" si="104"/>
        <v>0</v>
      </c>
      <c r="R438" s="22"/>
      <c r="S438" s="68"/>
      <c r="T438" s="16"/>
      <c r="U438" s="16"/>
      <c r="V438" s="16"/>
      <c r="W438" s="16"/>
      <c r="X438" s="16"/>
      <c r="Y438" s="27"/>
      <c r="Z438" s="27"/>
      <c r="AA438" s="28"/>
      <c r="AB438" s="28"/>
      <c r="AC438" s="29" t="s">
        <v>506</v>
      </c>
    </row>
    <row r="439" spans="1:29" ht="30.75" customHeight="1" x14ac:dyDescent="0.25">
      <c r="A439" s="33" t="s">
        <v>2</v>
      </c>
      <c r="B439" s="33" t="s">
        <v>83</v>
      </c>
      <c r="C439" s="33" t="s">
        <v>3</v>
      </c>
      <c r="D439" s="33" t="s">
        <v>4</v>
      </c>
      <c r="E439" s="33" t="s">
        <v>5</v>
      </c>
      <c r="F439" s="33" t="s">
        <v>6</v>
      </c>
      <c r="G439" s="33" t="s">
        <v>7</v>
      </c>
      <c r="H439" s="33" t="s">
        <v>8</v>
      </c>
      <c r="I439" s="33" t="s">
        <v>9</v>
      </c>
      <c r="J439" s="33" t="s">
        <v>10</v>
      </c>
      <c r="K439" s="33" t="s">
        <v>85</v>
      </c>
      <c r="L439" s="33" t="s">
        <v>11</v>
      </c>
      <c r="M439" s="33" t="s">
        <v>12</v>
      </c>
      <c r="N439" s="33" t="s">
        <v>13</v>
      </c>
      <c r="O439" s="33" t="s">
        <v>14</v>
      </c>
      <c r="P439" s="33" t="s">
        <v>15</v>
      </c>
      <c r="Q439" s="33" t="s">
        <v>16</v>
      </c>
      <c r="R439" s="33" t="s">
        <v>79</v>
      </c>
      <c r="S439" s="34" t="s">
        <v>18</v>
      </c>
      <c r="T439" s="34" t="s">
        <v>19</v>
      </c>
      <c r="U439" s="32" t="s">
        <v>80</v>
      </c>
      <c r="V439" s="32" t="s">
        <v>20</v>
      </c>
      <c r="W439" s="32" t="s">
        <v>84</v>
      </c>
      <c r="X439" s="32" t="s">
        <v>21</v>
      </c>
      <c r="Y439" s="32" t="s">
        <v>81</v>
      </c>
      <c r="Z439" s="32" t="s">
        <v>82</v>
      </c>
      <c r="AA439" s="32" t="s">
        <v>22</v>
      </c>
      <c r="AB439" s="32" t="s">
        <v>23</v>
      </c>
      <c r="AC439" s="32" t="s">
        <v>24</v>
      </c>
    </row>
    <row r="440" spans="1:29" ht="30.75" customHeight="1" x14ac:dyDescent="0.25">
      <c r="A440" s="101">
        <v>3</v>
      </c>
      <c r="B440" s="118" t="s">
        <v>642</v>
      </c>
      <c r="C440" s="93" t="s">
        <v>681</v>
      </c>
      <c r="D440" s="93" t="s">
        <v>682</v>
      </c>
      <c r="E440" s="93" t="s">
        <v>88</v>
      </c>
      <c r="F440" s="93" t="s">
        <v>30</v>
      </c>
      <c r="G440" s="93" t="s">
        <v>25</v>
      </c>
      <c r="H440" s="93" t="s">
        <v>683</v>
      </c>
      <c r="I440" s="115" t="s">
        <v>670</v>
      </c>
      <c r="J440" s="93" t="s">
        <v>684</v>
      </c>
      <c r="K440" s="83" t="s">
        <v>685</v>
      </c>
      <c r="L440" s="8" t="s">
        <v>678</v>
      </c>
      <c r="M440" s="8"/>
      <c r="N440" s="8" t="s">
        <v>679</v>
      </c>
      <c r="O440" s="9"/>
      <c r="P440" s="21">
        <v>1</v>
      </c>
      <c r="Q440" s="21">
        <f t="shared" ref="Q440:Q442" si="105">IFERROR(IF((+O440/P440)&gt;100%,100%,(O440/P440)),"")</f>
        <v>0</v>
      </c>
      <c r="R440" s="22"/>
      <c r="S440" s="8"/>
      <c r="T440" s="16"/>
      <c r="U440" s="16"/>
      <c r="V440" s="16"/>
      <c r="W440" s="16"/>
      <c r="X440" s="16"/>
      <c r="Y440" s="27"/>
      <c r="Z440" s="27"/>
      <c r="AA440" s="28"/>
      <c r="AB440" s="28"/>
      <c r="AC440" s="29" t="s">
        <v>506</v>
      </c>
    </row>
    <row r="441" spans="1:29" ht="30.75" customHeight="1" x14ac:dyDescent="0.25">
      <c r="A441" s="102"/>
      <c r="B441" s="119"/>
      <c r="C441" s="94"/>
      <c r="D441" s="94"/>
      <c r="E441" s="94"/>
      <c r="F441" s="94"/>
      <c r="G441" s="94"/>
      <c r="H441" s="94"/>
      <c r="I441" s="116"/>
      <c r="J441" s="94"/>
      <c r="K441" s="84"/>
      <c r="L441" s="8" t="s">
        <v>680</v>
      </c>
      <c r="M441" s="8"/>
      <c r="N441" s="8" t="s">
        <v>679</v>
      </c>
      <c r="O441" s="9"/>
      <c r="P441" s="21">
        <v>1</v>
      </c>
      <c r="Q441" s="21">
        <f t="shared" si="105"/>
        <v>0</v>
      </c>
      <c r="R441" s="22"/>
      <c r="S441" s="8"/>
      <c r="T441" s="16"/>
      <c r="U441" s="16"/>
      <c r="V441" s="16"/>
      <c r="W441" s="16"/>
      <c r="X441" s="16"/>
      <c r="Y441" s="27"/>
      <c r="Z441" s="27"/>
      <c r="AA441" s="28"/>
      <c r="AB441" s="28"/>
      <c r="AC441" s="29" t="s">
        <v>506</v>
      </c>
    </row>
    <row r="442" spans="1:29" ht="30.75" customHeight="1" x14ac:dyDescent="0.25">
      <c r="A442" s="103"/>
      <c r="B442" s="120"/>
      <c r="C442" s="95"/>
      <c r="D442" s="95"/>
      <c r="E442" s="94"/>
      <c r="F442" s="94"/>
      <c r="G442" s="94"/>
      <c r="H442" s="94"/>
      <c r="I442" s="117"/>
      <c r="J442" s="94"/>
      <c r="K442" s="84"/>
      <c r="L442" s="48" t="s">
        <v>29</v>
      </c>
      <c r="M442" s="48">
        <f>SUM(M440:M440)</f>
        <v>0</v>
      </c>
      <c r="N442" s="48">
        <v>285</v>
      </c>
      <c r="O442" s="67">
        <f>IFERROR(IF((+M442/N442)&gt;100%,100%,(M442/N442)),0%)</f>
        <v>0</v>
      </c>
      <c r="P442" s="21">
        <v>1</v>
      </c>
      <c r="Q442" s="21">
        <f t="shared" si="105"/>
        <v>0</v>
      </c>
      <c r="R442" s="22"/>
      <c r="S442" s="68"/>
      <c r="T442" s="16"/>
      <c r="U442" s="16"/>
      <c r="V442" s="16"/>
      <c r="W442" s="16"/>
      <c r="X442" s="16"/>
      <c r="Y442" s="27"/>
      <c r="Z442" s="27"/>
      <c r="AA442" s="28"/>
      <c r="AB442" s="28"/>
      <c r="AC442" s="29" t="s">
        <v>506</v>
      </c>
    </row>
    <row r="443" spans="1:29" ht="30.75" customHeight="1" x14ac:dyDescent="0.25">
      <c r="A443" s="33" t="s">
        <v>2</v>
      </c>
      <c r="B443" s="33" t="s">
        <v>83</v>
      </c>
      <c r="C443" s="33" t="s">
        <v>3</v>
      </c>
      <c r="D443" s="33" t="s">
        <v>4</v>
      </c>
      <c r="E443" s="33" t="s">
        <v>5</v>
      </c>
      <c r="F443" s="33" t="s">
        <v>6</v>
      </c>
      <c r="G443" s="33" t="s">
        <v>7</v>
      </c>
      <c r="H443" s="33" t="s">
        <v>8</v>
      </c>
      <c r="I443" s="33" t="s">
        <v>9</v>
      </c>
      <c r="J443" s="33" t="s">
        <v>10</v>
      </c>
      <c r="K443" s="33" t="s">
        <v>85</v>
      </c>
      <c r="L443" s="33" t="s">
        <v>11</v>
      </c>
      <c r="M443" s="33" t="s">
        <v>12</v>
      </c>
      <c r="N443" s="33" t="s">
        <v>13</v>
      </c>
      <c r="O443" s="33" t="s">
        <v>14</v>
      </c>
      <c r="P443" s="33" t="s">
        <v>15</v>
      </c>
      <c r="Q443" s="33" t="s">
        <v>16</v>
      </c>
      <c r="R443" s="33" t="s">
        <v>79</v>
      </c>
      <c r="S443" s="34" t="s">
        <v>18</v>
      </c>
      <c r="T443" s="34" t="s">
        <v>19</v>
      </c>
      <c r="U443" s="32" t="s">
        <v>80</v>
      </c>
      <c r="V443" s="32" t="s">
        <v>20</v>
      </c>
      <c r="W443" s="32" t="s">
        <v>84</v>
      </c>
      <c r="X443" s="32" t="s">
        <v>21</v>
      </c>
      <c r="Y443" s="32" t="s">
        <v>81</v>
      </c>
      <c r="Z443" s="32" t="s">
        <v>82</v>
      </c>
      <c r="AA443" s="32" t="s">
        <v>22</v>
      </c>
      <c r="AB443" s="32" t="s">
        <v>23</v>
      </c>
      <c r="AC443" s="32" t="s">
        <v>24</v>
      </c>
    </row>
    <row r="444" spans="1:29" ht="30.75" customHeight="1" x14ac:dyDescent="0.25">
      <c r="A444" s="101">
        <v>4</v>
      </c>
      <c r="B444" s="96" t="s">
        <v>642</v>
      </c>
      <c r="C444" s="90" t="s">
        <v>503</v>
      </c>
      <c r="D444" s="97" t="s">
        <v>504</v>
      </c>
      <c r="E444" s="90" t="s">
        <v>88</v>
      </c>
      <c r="F444" s="90" t="s">
        <v>30</v>
      </c>
      <c r="G444" s="90" t="s">
        <v>25</v>
      </c>
      <c r="H444" s="90" t="s">
        <v>505</v>
      </c>
      <c r="I444" s="80" t="s">
        <v>670</v>
      </c>
      <c r="J444" s="90" t="s">
        <v>686</v>
      </c>
      <c r="K444" s="83" t="s">
        <v>685</v>
      </c>
      <c r="L444" s="63" t="s">
        <v>678</v>
      </c>
      <c r="M444" s="71">
        <v>0</v>
      </c>
      <c r="N444" s="71">
        <v>24</v>
      </c>
      <c r="O444" s="9">
        <f t="shared" ref="O444:O445" si="106">IFERROR(+M444/N444,"")</f>
        <v>0</v>
      </c>
      <c r="P444" s="21">
        <v>1</v>
      </c>
      <c r="Q444" s="21">
        <f t="shared" ref="Q444:Q445" si="107">IFERROR(IF((+O444/P444)&gt;100%,100%,(O444/P444)),"")</f>
        <v>0</v>
      </c>
      <c r="R444" s="22"/>
      <c r="S444" s="22"/>
      <c r="T444" s="16"/>
      <c r="U444" s="16"/>
      <c r="V444" s="16"/>
      <c r="W444" s="16"/>
      <c r="X444" s="16"/>
      <c r="Y444" s="27"/>
      <c r="Z444" s="27"/>
      <c r="AA444" s="28"/>
      <c r="AB444" s="28"/>
      <c r="AC444" s="29" t="s">
        <v>506</v>
      </c>
    </row>
    <row r="445" spans="1:29" ht="30.75" customHeight="1" x14ac:dyDescent="0.25">
      <c r="A445" s="102"/>
      <c r="B445" s="96"/>
      <c r="C445" s="90"/>
      <c r="D445" s="97"/>
      <c r="E445" s="90"/>
      <c r="F445" s="90"/>
      <c r="G445" s="90"/>
      <c r="H445" s="90"/>
      <c r="I445" s="81"/>
      <c r="J445" s="90"/>
      <c r="K445" s="84"/>
      <c r="L445" s="63" t="s">
        <v>680</v>
      </c>
      <c r="M445" s="71">
        <v>0</v>
      </c>
      <c r="N445" s="71">
        <v>24</v>
      </c>
      <c r="O445" s="9">
        <f t="shared" si="106"/>
        <v>0</v>
      </c>
      <c r="P445" s="21">
        <v>1</v>
      </c>
      <c r="Q445" s="21">
        <f t="shared" si="107"/>
        <v>0</v>
      </c>
      <c r="R445" s="22"/>
      <c r="S445" s="22"/>
      <c r="T445" s="16"/>
      <c r="U445" s="16"/>
      <c r="V445" s="16"/>
      <c r="W445" s="16"/>
      <c r="X445" s="16"/>
      <c r="Y445" s="27"/>
      <c r="Z445" s="27"/>
      <c r="AA445" s="28"/>
      <c r="AB445" s="28"/>
      <c r="AC445" s="29" t="s">
        <v>506</v>
      </c>
    </row>
    <row r="446" spans="1:29" ht="30.75" customHeight="1" x14ac:dyDescent="0.25">
      <c r="A446" s="103"/>
      <c r="B446" s="96"/>
      <c r="C446" s="90"/>
      <c r="D446" s="97"/>
      <c r="E446" s="90"/>
      <c r="F446" s="90"/>
      <c r="G446" s="90"/>
      <c r="H446" s="90"/>
      <c r="I446" s="82"/>
      <c r="J446" s="90"/>
      <c r="K446" s="85"/>
      <c r="L446" s="48" t="s">
        <v>29</v>
      </c>
      <c r="M446" s="48">
        <f>SUM(M444:M445)</f>
        <v>0</v>
      </c>
      <c r="N446" s="48">
        <f>SUM(N444:N445)</f>
        <v>48</v>
      </c>
      <c r="O446" s="67">
        <f>IFERROR(IF((+M446/N446)&gt;100%,100%,(M446/N446)),0%)</f>
        <v>0</v>
      </c>
      <c r="P446" s="21">
        <v>1</v>
      </c>
      <c r="Q446" s="21">
        <f>IFERROR(IF((+O446/P446)&gt;100%,100%,(O446/P446)),"")</f>
        <v>0</v>
      </c>
      <c r="R446" s="22"/>
      <c r="S446" s="24"/>
      <c r="T446" s="16"/>
      <c r="U446" s="16"/>
      <c r="V446" s="16"/>
      <c r="W446" s="16"/>
      <c r="X446" s="16"/>
      <c r="Y446" s="27"/>
      <c r="Z446" s="27"/>
      <c r="AA446" s="28"/>
      <c r="AB446" s="28"/>
      <c r="AC446" s="29" t="s">
        <v>506</v>
      </c>
    </row>
    <row r="447" spans="1:29" ht="30.75" customHeight="1" x14ac:dyDescent="0.25">
      <c r="A447" s="33" t="s">
        <v>2</v>
      </c>
      <c r="B447" s="33" t="s">
        <v>83</v>
      </c>
      <c r="C447" s="33" t="s">
        <v>3</v>
      </c>
      <c r="D447" s="33" t="s">
        <v>4</v>
      </c>
      <c r="E447" s="33" t="s">
        <v>5</v>
      </c>
      <c r="F447" s="33" t="s">
        <v>6</v>
      </c>
      <c r="G447" s="33" t="s">
        <v>7</v>
      </c>
      <c r="H447" s="33" t="s">
        <v>8</v>
      </c>
      <c r="I447" s="33" t="s">
        <v>9</v>
      </c>
      <c r="J447" s="33" t="s">
        <v>10</v>
      </c>
      <c r="K447" s="33" t="s">
        <v>85</v>
      </c>
      <c r="L447" s="33" t="s">
        <v>11</v>
      </c>
      <c r="M447" s="33" t="s">
        <v>12</v>
      </c>
      <c r="N447" s="33" t="s">
        <v>13</v>
      </c>
      <c r="O447" s="33" t="s">
        <v>14</v>
      </c>
      <c r="P447" s="33" t="s">
        <v>15</v>
      </c>
      <c r="Q447" s="33" t="s">
        <v>16</v>
      </c>
      <c r="R447" s="33" t="s">
        <v>79</v>
      </c>
      <c r="S447" s="34" t="s">
        <v>18</v>
      </c>
      <c r="T447" s="34" t="s">
        <v>19</v>
      </c>
      <c r="U447" s="32" t="s">
        <v>80</v>
      </c>
      <c r="V447" s="32" t="s">
        <v>20</v>
      </c>
      <c r="W447" s="32" t="s">
        <v>84</v>
      </c>
      <c r="X447" s="32" t="s">
        <v>21</v>
      </c>
      <c r="Y447" s="32" t="s">
        <v>81</v>
      </c>
      <c r="Z447" s="32" t="s">
        <v>82</v>
      </c>
      <c r="AA447" s="32" t="s">
        <v>22</v>
      </c>
      <c r="AB447" s="32" t="s">
        <v>23</v>
      </c>
      <c r="AC447" s="32" t="s">
        <v>24</v>
      </c>
    </row>
    <row r="448" spans="1:29" ht="30.75" customHeight="1" x14ac:dyDescent="0.25">
      <c r="A448" s="101">
        <v>5</v>
      </c>
      <c r="B448" s="96" t="s">
        <v>642</v>
      </c>
      <c r="C448" s="90" t="s">
        <v>687</v>
      </c>
      <c r="D448" s="97" t="s">
        <v>688</v>
      </c>
      <c r="E448" s="90" t="s">
        <v>88</v>
      </c>
      <c r="F448" s="90" t="s">
        <v>30</v>
      </c>
      <c r="G448" s="90" t="s">
        <v>25</v>
      </c>
      <c r="H448" s="90" t="s">
        <v>689</v>
      </c>
      <c r="I448" s="80" t="s">
        <v>670</v>
      </c>
      <c r="J448" s="90" t="s">
        <v>690</v>
      </c>
      <c r="K448" s="83" t="s">
        <v>685</v>
      </c>
      <c r="L448" s="63" t="s">
        <v>678</v>
      </c>
      <c r="M448" s="71"/>
      <c r="N448" s="71">
        <v>83</v>
      </c>
      <c r="O448" s="9">
        <f t="shared" ref="O448:O449" si="108">IFERROR(+M448/N448,"")</f>
        <v>0</v>
      </c>
      <c r="P448" s="21">
        <v>1</v>
      </c>
      <c r="Q448" s="21">
        <f t="shared" ref="Q448:Q450" si="109">IFERROR(IF((+O448/P448)&gt;100%,100%,(O448/P448)),"")</f>
        <v>0</v>
      </c>
      <c r="R448" s="22"/>
      <c r="S448" s="8"/>
      <c r="T448" s="16"/>
      <c r="U448" s="16"/>
      <c r="V448" s="16"/>
      <c r="W448" s="16"/>
      <c r="X448" s="16"/>
      <c r="Y448" s="27"/>
      <c r="Z448" s="27"/>
      <c r="AA448" s="28"/>
      <c r="AB448" s="28"/>
      <c r="AC448" s="29" t="s">
        <v>506</v>
      </c>
    </row>
    <row r="449" spans="1:29" ht="30.75" customHeight="1" x14ac:dyDescent="0.25">
      <c r="A449" s="102"/>
      <c r="B449" s="96"/>
      <c r="C449" s="90"/>
      <c r="D449" s="97"/>
      <c r="E449" s="90"/>
      <c r="F449" s="90"/>
      <c r="G449" s="90"/>
      <c r="H449" s="90"/>
      <c r="I449" s="81"/>
      <c r="J449" s="90"/>
      <c r="K449" s="84"/>
      <c r="L449" s="63" t="s">
        <v>680</v>
      </c>
      <c r="M449" s="71"/>
      <c r="N449" s="71">
        <v>83</v>
      </c>
      <c r="O449" s="9">
        <f t="shared" si="108"/>
        <v>0</v>
      </c>
      <c r="P449" s="21">
        <v>1</v>
      </c>
      <c r="Q449" s="21">
        <f t="shared" si="109"/>
        <v>0</v>
      </c>
      <c r="R449" s="22"/>
      <c r="S449" s="8"/>
      <c r="T449" s="16"/>
      <c r="U449" s="16"/>
      <c r="V449" s="16"/>
      <c r="W449" s="16"/>
      <c r="X449" s="16"/>
      <c r="Y449" s="27"/>
      <c r="Z449" s="27"/>
      <c r="AA449" s="28"/>
      <c r="AB449" s="28"/>
      <c r="AC449" s="29" t="s">
        <v>506</v>
      </c>
    </row>
    <row r="450" spans="1:29" ht="30.75" customHeight="1" x14ac:dyDescent="0.25">
      <c r="A450" s="103"/>
      <c r="B450" s="96"/>
      <c r="C450" s="90"/>
      <c r="D450" s="97"/>
      <c r="E450" s="90"/>
      <c r="F450" s="90"/>
      <c r="G450" s="90"/>
      <c r="H450" s="90"/>
      <c r="I450" s="82"/>
      <c r="J450" s="90"/>
      <c r="K450" s="85"/>
      <c r="L450" s="48" t="s">
        <v>29</v>
      </c>
      <c r="M450" s="48">
        <f>SUM(M448:M449)</f>
        <v>0</v>
      </c>
      <c r="N450" s="48">
        <f>SUM(N448:N449)</f>
        <v>166</v>
      </c>
      <c r="O450" s="67">
        <f>IFERROR(IF((+M450/N450)&gt;100%,100%,(M450/N450)),0%)</f>
        <v>0</v>
      </c>
      <c r="P450" s="21">
        <v>1</v>
      </c>
      <c r="Q450" s="21">
        <f t="shared" si="109"/>
        <v>0</v>
      </c>
      <c r="R450" s="22"/>
      <c r="S450" s="68"/>
      <c r="T450" s="16"/>
      <c r="U450" s="16"/>
      <c r="V450" s="16"/>
      <c r="W450" s="16"/>
      <c r="X450" s="16"/>
      <c r="Y450" s="27"/>
      <c r="Z450" s="27"/>
      <c r="AA450" s="28"/>
      <c r="AB450" s="28"/>
      <c r="AC450" s="29" t="s">
        <v>506</v>
      </c>
    </row>
    <row r="451" spans="1:29" ht="30.75" customHeight="1" x14ac:dyDescent="0.25">
      <c r="A451" s="33" t="s">
        <v>2</v>
      </c>
      <c r="B451" s="33" t="s">
        <v>83</v>
      </c>
      <c r="C451" s="33" t="s">
        <v>3</v>
      </c>
      <c r="D451" s="33" t="s">
        <v>4</v>
      </c>
      <c r="E451" s="33" t="s">
        <v>5</v>
      </c>
      <c r="F451" s="33" t="s">
        <v>6</v>
      </c>
      <c r="G451" s="33" t="s">
        <v>7</v>
      </c>
      <c r="H451" s="33" t="s">
        <v>8</v>
      </c>
      <c r="I451" s="33" t="s">
        <v>9</v>
      </c>
      <c r="J451" s="33" t="s">
        <v>10</v>
      </c>
      <c r="K451" s="33" t="s">
        <v>85</v>
      </c>
      <c r="L451" s="33" t="s">
        <v>11</v>
      </c>
      <c r="M451" s="33" t="s">
        <v>12</v>
      </c>
      <c r="N451" s="33" t="s">
        <v>13</v>
      </c>
      <c r="O451" s="33" t="s">
        <v>14</v>
      </c>
      <c r="P451" s="33" t="s">
        <v>15</v>
      </c>
      <c r="Q451" s="33" t="s">
        <v>16</v>
      </c>
      <c r="R451" s="33" t="s">
        <v>79</v>
      </c>
      <c r="S451" s="34" t="s">
        <v>18</v>
      </c>
      <c r="T451" s="34" t="s">
        <v>19</v>
      </c>
      <c r="U451" s="32" t="s">
        <v>80</v>
      </c>
      <c r="V451" s="32" t="s">
        <v>20</v>
      </c>
      <c r="W451" s="32" t="s">
        <v>84</v>
      </c>
      <c r="X451" s="32" t="s">
        <v>21</v>
      </c>
      <c r="Y451" s="32" t="s">
        <v>81</v>
      </c>
      <c r="Z451" s="32" t="s">
        <v>82</v>
      </c>
      <c r="AA451" s="32" t="s">
        <v>22</v>
      </c>
      <c r="AB451" s="32" t="s">
        <v>23</v>
      </c>
      <c r="AC451" s="32" t="s">
        <v>24</v>
      </c>
    </row>
    <row r="452" spans="1:29" ht="30.75" customHeight="1" x14ac:dyDescent="0.25">
      <c r="A452" s="107">
        <v>6</v>
      </c>
      <c r="B452" s="89" t="s">
        <v>642</v>
      </c>
      <c r="C452" s="99" t="s">
        <v>691</v>
      </c>
      <c r="D452" s="100" t="s">
        <v>692</v>
      </c>
      <c r="E452" s="90" t="s">
        <v>88</v>
      </c>
      <c r="F452" s="90" t="s">
        <v>89</v>
      </c>
      <c r="G452" s="108" t="s">
        <v>25</v>
      </c>
      <c r="H452" s="99" t="s">
        <v>693</v>
      </c>
      <c r="I452" s="80" t="s">
        <v>670</v>
      </c>
      <c r="J452" s="99" t="s">
        <v>694</v>
      </c>
      <c r="K452" s="83" t="s">
        <v>685</v>
      </c>
      <c r="L452" s="8" t="s">
        <v>673</v>
      </c>
      <c r="M452" s="8"/>
      <c r="N452" s="8">
        <v>0</v>
      </c>
      <c r="O452" s="9"/>
      <c r="P452" s="21">
        <v>1</v>
      </c>
      <c r="Q452" s="21">
        <f t="shared" ref="Q452:Q456" si="110">IFERROR(IF((+O452/P452)&gt;100%,100%,(O452/P452)),"")</f>
        <v>0</v>
      </c>
      <c r="R452" s="22"/>
      <c r="S452" s="8"/>
      <c r="T452" s="16"/>
      <c r="U452" s="16"/>
      <c r="V452" s="16"/>
      <c r="W452" s="16"/>
      <c r="X452" s="16"/>
      <c r="Y452" s="27"/>
      <c r="Z452" s="27"/>
      <c r="AA452" s="28"/>
      <c r="AB452" s="28"/>
      <c r="AC452" s="29" t="s">
        <v>506</v>
      </c>
    </row>
    <row r="453" spans="1:29" ht="30.75" customHeight="1" x14ac:dyDescent="0.25">
      <c r="A453" s="107"/>
      <c r="B453" s="89"/>
      <c r="C453" s="99"/>
      <c r="D453" s="100"/>
      <c r="E453" s="90"/>
      <c r="F453" s="90"/>
      <c r="G453" s="108"/>
      <c r="H453" s="99"/>
      <c r="I453" s="81"/>
      <c r="J453" s="99"/>
      <c r="K453" s="84"/>
      <c r="L453" s="8" t="s">
        <v>674</v>
      </c>
      <c r="M453" s="8"/>
      <c r="N453" s="8">
        <v>39</v>
      </c>
      <c r="O453" s="9"/>
      <c r="P453" s="21">
        <v>1</v>
      </c>
      <c r="Q453" s="21">
        <f t="shared" si="110"/>
        <v>0</v>
      </c>
      <c r="R453" s="22"/>
      <c r="S453" s="8"/>
      <c r="T453" s="16"/>
      <c r="U453" s="16"/>
      <c r="V453" s="16"/>
      <c r="W453" s="16"/>
      <c r="X453" s="16"/>
      <c r="Y453" s="27"/>
      <c r="Z453" s="27"/>
      <c r="AA453" s="28"/>
      <c r="AB453" s="28"/>
      <c r="AC453" s="29" t="s">
        <v>506</v>
      </c>
    </row>
    <row r="454" spans="1:29" ht="30.75" customHeight="1" x14ac:dyDescent="0.25">
      <c r="A454" s="107"/>
      <c r="B454" s="89"/>
      <c r="C454" s="99"/>
      <c r="D454" s="100"/>
      <c r="E454" s="90"/>
      <c r="F454" s="90"/>
      <c r="G454" s="108"/>
      <c r="H454" s="99"/>
      <c r="I454" s="81"/>
      <c r="J454" s="99"/>
      <c r="K454" s="84"/>
      <c r="L454" s="8" t="s">
        <v>675</v>
      </c>
      <c r="M454" s="8"/>
      <c r="N454" s="8">
        <v>0</v>
      </c>
      <c r="O454" s="9"/>
      <c r="P454" s="21">
        <v>1</v>
      </c>
      <c r="Q454" s="21">
        <f t="shared" si="110"/>
        <v>0</v>
      </c>
      <c r="R454" s="22"/>
      <c r="S454" s="8"/>
      <c r="T454" s="16"/>
      <c r="U454" s="16"/>
      <c r="V454" s="16"/>
      <c r="W454" s="16"/>
      <c r="X454" s="16"/>
      <c r="Y454" s="27"/>
      <c r="Z454" s="27"/>
      <c r="AA454" s="28"/>
      <c r="AB454" s="28"/>
      <c r="AC454" s="29" t="s">
        <v>506</v>
      </c>
    </row>
    <row r="455" spans="1:29" ht="30.75" customHeight="1" x14ac:dyDescent="0.25">
      <c r="A455" s="107"/>
      <c r="B455" s="89"/>
      <c r="C455" s="99"/>
      <c r="D455" s="100"/>
      <c r="E455" s="90"/>
      <c r="F455" s="90"/>
      <c r="G455" s="108"/>
      <c r="H455" s="99"/>
      <c r="I455" s="81"/>
      <c r="J455" s="99"/>
      <c r="K455" s="84"/>
      <c r="L455" s="8" t="s">
        <v>676</v>
      </c>
      <c r="M455" s="8"/>
      <c r="N455" s="8">
        <v>0</v>
      </c>
      <c r="O455" s="9"/>
      <c r="P455" s="21">
        <v>1</v>
      </c>
      <c r="Q455" s="21">
        <f t="shared" si="110"/>
        <v>0</v>
      </c>
      <c r="R455" s="22"/>
      <c r="S455" s="8"/>
      <c r="T455" s="16"/>
      <c r="U455" s="16"/>
      <c r="V455" s="16"/>
      <c r="W455" s="16"/>
      <c r="X455" s="16"/>
      <c r="Y455" s="27"/>
      <c r="Z455" s="27"/>
      <c r="AA455" s="28"/>
      <c r="AB455" s="28"/>
      <c r="AC455" s="29" t="s">
        <v>506</v>
      </c>
    </row>
    <row r="456" spans="1:29" ht="30.75" customHeight="1" x14ac:dyDescent="0.25">
      <c r="A456" s="107"/>
      <c r="B456" s="89"/>
      <c r="C456" s="99"/>
      <c r="D456" s="100"/>
      <c r="E456" s="90"/>
      <c r="F456" s="90"/>
      <c r="G456" s="108"/>
      <c r="H456" s="99"/>
      <c r="I456" s="82"/>
      <c r="J456" s="99"/>
      <c r="K456" s="85"/>
      <c r="L456" s="48" t="s">
        <v>29</v>
      </c>
      <c r="M456" s="48">
        <f>SUM(M452:M455)</f>
        <v>0</v>
      </c>
      <c r="N456" s="48">
        <f>SUM(N452:N455)</f>
        <v>39</v>
      </c>
      <c r="O456" s="67">
        <f>IFERROR(IF((+M456/N456)&gt;100%,100%,(M456/N456)),0%)</f>
        <v>0</v>
      </c>
      <c r="P456" s="21">
        <v>1</v>
      </c>
      <c r="Q456" s="21">
        <f t="shared" si="110"/>
        <v>0</v>
      </c>
      <c r="R456" s="22"/>
      <c r="S456" s="68"/>
      <c r="T456" s="16"/>
      <c r="U456" s="16"/>
      <c r="V456" s="16"/>
      <c r="W456" s="16"/>
      <c r="X456" s="16"/>
      <c r="Y456" s="27"/>
      <c r="Z456" s="27"/>
      <c r="AA456" s="28"/>
      <c r="AB456" s="28"/>
      <c r="AC456" s="29" t="s">
        <v>506</v>
      </c>
    </row>
    <row r="457" spans="1:29" ht="30.75" customHeight="1" x14ac:dyDescent="0.25">
      <c r="A457" s="33" t="s">
        <v>2</v>
      </c>
      <c r="B457" s="33" t="s">
        <v>83</v>
      </c>
      <c r="C457" s="33" t="s">
        <v>3</v>
      </c>
      <c r="D457" s="33" t="s">
        <v>4</v>
      </c>
      <c r="E457" s="33" t="s">
        <v>5</v>
      </c>
      <c r="F457" s="33" t="s">
        <v>6</v>
      </c>
      <c r="G457" s="33" t="s">
        <v>7</v>
      </c>
      <c r="H457" s="33" t="s">
        <v>8</v>
      </c>
      <c r="I457" s="33" t="s">
        <v>9</v>
      </c>
      <c r="J457" s="33" t="s">
        <v>10</v>
      </c>
      <c r="K457" s="33" t="s">
        <v>85</v>
      </c>
      <c r="L457" s="33" t="s">
        <v>11</v>
      </c>
      <c r="M457" s="33" t="s">
        <v>12</v>
      </c>
      <c r="N457" s="33" t="s">
        <v>13</v>
      </c>
      <c r="O457" s="33" t="s">
        <v>14</v>
      </c>
      <c r="P457" s="33" t="s">
        <v>15</v>
      </c>
      <c r="Q457" s="33" t="s">
        <v>16</v>
      </c>
      <c r="R457" s="33" t="s">
        <v>79</v>
      </c>
      <c r="S457" s="34" t="s">
        <v>18</v>
      </c>
      <c r="T457" s="34" t="s">
        <v>19</v>
      </c>
      <c r="U457" s="32" t="s">
        <v>80</v>
      </c>
      <c r="V457" s="32" t="s">
        <v>20</v>
      </c>
      <c r="W457" s="32" t="s">
        <v>84</v>
      </c>
      <c r="X457" s="32" t="s">
        <v>21</v>
      </c>
      <c r="Y457" s="32" t="s">
        <v>81</v>
      </c>
      <c r="Z457" s="32" t="s">
        <v>82</v>
      </c>
      <c r="AA457" s="32" t="s">
        <v>22</v>
      </c>
      <c r="AB457" s="32" t="s">
        <v>23</v>
      </c>
      <c r="AC457" s="32" t="s">
        <v>24</v>
      </c>
    </row>
    <row r="458" spans="1:29" ht="30.75" customHeight="1" x14ac:dyDescent="0.25">
      <c r="A458" s="101">
        <v>7</v>
      </c>
      <c r="B458" s="89" t="s">
        <v>642</v>
      </c>
      <c r="C458" s="90" t="s">
        <v>695</v>
      </c>
      <c r="D458" s="77" t="s">
        <v>696</v>
      </c>
      <c r="E458" s="80" t="s">
        <v>88</v>
      </c>
      <c r="F458" s="80" t="s">
        <v>30</v>
      </c>
      <c r="G458" s="80" t="s">
        <v>25</v>
      </c>
      <c r="H458" s="80" t="s">
        <v>697</v>
      </c>
      <c r="I458" s="80" t="s">
        <v>670</v>
      </c>
      <c r="J458" s="80" t="s">
        <v>698</v>
      </c>
      <c r="K458" s="83" t="s">
        <v>685</v>
      </c>
      <c r="L458" s="63" t="s">
        <v>678</v>
      </c>
      <c r="M458" s="71"/>
      <c r="N458" s="71">
        <v>59</v>
      </c>
      <c r="O458" s="9">
        <f t="shared" ref="O458" si="111">IFERROR(+M458/N458,"")</f>
        <v>0</v>
      </c>
      <c r="P458" s="21">
        <v>1</v>
      </c>
      <c r="Q458" s="21">
        <f t="shared" ref="Q458:Q460" si="112">IFERROR(IF((+O458/P458)&gt;100%,100%,(O458/P458)),"")</f>
        <v>0</v>
      </c>
      <c r="R458" s="22"/>
      <c r="S458" s="8"/>
      <c r="T458" s="16"/>
      <c r="U458" s="16"/>
      <c r="V458" s="16"/>
      <c r="W458" s="16"/>
      <c r="X458" s="16"/>
      <c r="Y458" s="27"/>
      <c r="Z458" s="27"/>
      <c r="AA458" s="28"/>
      <c r="AB458" s="28"/>
      <c r="AC458" s="29" t="s">
        <v>506</v>
      </c>
    </row>
    <row r="459" spans="1:29" ht="30.75" customHeight="1" x14ac:dyDescent="0.25">
      <c r="A459" s="102"/>
      <c r="B459" s="89"/>
      <c r="C459" s="90"/>
      <c r="D459" s="78"/>
      <c r="E459" s="81"/>
      <c r="F459" s="81"/>
      <c r="G459" s="81"/>
      <c r="H459" s="81"/>
      <c r="I459" s="81"/>
      <c r="J459" s="81"/>
      <c r="K459" s="84"/>
      <c r="L459" s="63" t="s">
        <v>680</v>
      </c>
      <c r="M459" s="71"/>
      <c r="N459" s="71">
        <v>59</v>
      </c>
      <c r="O459" s="9"/>
      <c r="P459" s="21">
        <v>1</v>
      </c>
      <c r="Q459" s="21">
        <f t="shared" si="112"/>
        <v>0</v>
      </c>
      <c r="R459" s="22"/>
      <c r="S459" s="8"/>
      <c r="T459" s="16"/>
      <c r="U459" s="16"/>
      <c r="V459" s="16"/>
      <c r="W459" s="16"/>
      <c r="X459" s="16"/>
      <c r="Y459" s="27"/>
      <c r="Z459" s="27"/>
      <c r="AA459" s="28"/>
      <c r="AB459" s="28"/>
      <c r="AC459" s="29" t="s">
        <v>506</v>
      </c>
    </row>
    <row r="460" spans="1:29" ht="30.75" customHeight="1" x14ac:dyDescent="0.25">
      <c r="A460" s="103"/>
      <c r="B460" s="89"/>
      <c r="C460" s="90"/>
      <c r="D460" s="79"/>
      <c r="E460" s="82"/>
      <c r="F460" s="82"/>
      <c r="G460" s="82"/>
      <c r="H460" s="82"/>
      <c r="I460" s="82"/>
      <c r="J460" s="82"/>
      <c r="K460" s="85"/>
      <c r="L460" s="48" t="s">
        <v>29</v>
      </c>
      <c r="M460" s="48">
        <f>SUM(M458:M459)</f>
        <v>0</v>
      </c>
      <c r="N460" s="48">
        <f>SUM(N458:N459)</f>
        <v>118</v>
      </c>
      <c r="O460" s="67">
        <f>IFERROR(IF((+M460/N460)&gt;100%,100%,(M460/N460)),0%)</f>
        <v>0</v>
      </c>
      <c r="P460" s="21">
        <v>1</v>
      </c>
      <c r="Q460" s="21">
        <f t="shared" si="112"/>
        <v>0</v>
      </c>
      <c r="R460" s="22"/>
      <c r="S460" s="68"/>
      <c r="T460" s="16"/>
      <c r="U460" s="16"/>
      <c r="V460" s="16"/>
      <c r="W460" s="16"/>
      <c r="X460" s="16"/>
      <c r="Y460" s="27"/>
      <c r="Z460" s="27"/>
      <c r="AA460" s="28"/>
      <c r="AB460" s="28"/>
      <c r="AC460" s="29" t="s">
        <v>506</v>
      </c>
    </row>
    <row r="461" spans="1:29" ht="30.75" customHeight="1" x14ac:dyDescent="0.25">
      <c r="A461" s="33" t="s">
        <v>2</v>
      </c>
      <c r="B461" s="33" t="s">
        <v>83</v>
      </c>
      <c r="C461" s="33" t="s">
        <v>3</v>
      </c>
      <c r="D461" s="33" t="s">
        <v>4</v>
      </c>
      <c r="E461" s="33" t="s">
        <v>5</v>
      </c>
      <c r="F461" s="33" t="s">
        <v>6</v>
      </c>
      <c r="G461" s="33" t="s">
        <v>7</v>
      </c>
      <c r="H461" s="33" t="s">
        <v>8</v>
      </c>
      <c r="I461" s="33" t="s">
        <v>9</v>
      </c>
      <c r="J461" s="33" t="s">
        <v>10</v>
      </c>
      <c r="K461" s="33" t="s">
        <v>85</v>
      </c>
      <c r="L461" s="33" t="s">
        <v>11</v>
      </c>
      <c r="M461" s="33" t="s">
        <v>12</v>
      </c>
      <c r="N461" s="33" t="s">
        <v>13</v>
      </c>
      <c r="O461" s="33" t="s">
        <v>14</v>
      </c>
      <c r="P461" s="33" t="s">
        <v>15</v>
      </c>
      <c r="Q461" s="33" t="s">
        <v>16</v>
      </c>
      <c r="R461" s="33" t="s">
        <v>79</v>
      </c>
      <c r="S461" s="34" t="s">
        <v>18</v>
      </c>
      <c r="T461" s="34" t="s">
        <v>19</v>
      </c>
      <c r="U461" s="32" t="s">
        <v>80</v>
      </c>
      <c r="V461" s="32" t="s">
        <v>20</v>
      </c>
      <c r="W461" s="32" t="s">
        <v>84</v>
      </c>
      <c r="X461" s="32" t="s">
        <v>21</v>
      </c>
      <c r="Y461" s="32" t="s">
        <v>81</v>
      </c>
      <c r="Z461" s="32" t="s">
        <v>82</v>
      </c>
      <c r="AA461" s="32" t="s">
        <v>22</v>
      </c>
      <c r="AB461" s="32" t="s">
        <v>23</v>
      </c>
      <c r="AC461" s="32" t="s">
        <v>24</v>
      </c>
    </row>
    <row r="462" spans="1:29" ht="30.75" customHeight="1" x14ac:dyDescent="0.25">
      <c r="A462" s="101">
        <v>8</v>
      </c>
      <c r="B462" s="89" t="s">
        <v>642</v>
      </c>
      <c r="C462" s="90" t="s">
        <v>699</v>
      </c>
      <c r="D462" s="77" t="s">
        <v>700</v>
      </c>
      <c r="E462" s="80" t="s">
        <v>88</v>
      </c>
      <c r="F462" s="80" t="s">
        <v>30</v>
      </c>
      <c r="G462" s="80" t="s">
        <v>25</v>
      </c>
      <c r="H462" s="80" t="s">
        <v>701</v>
      </c>
      <c r="I462" s="80" t="s">
        <v>670</v>
      </c>
      <c r="J462" s="80" t="s">
        <v>702</v>
      </c>
      <c r="K462" s="83" t="s">
        <v>685</v>
      </c>
      <c r="L462" s="63" t="s">
        <v>678</v>
      </c>
      <c r="M462" s="71"/>
      <c r="N462" s="71">
        <v>19</v>
      </c>
      <c r="O462" s="9">
        <f t="shared" ref="O462" si="113">IFERROR(+M462/N462,"")</f>
        <v>0</v>
      </c>
      <c r="P462" s="21">
        <v>1</v>
      </c>
      <c r="Q462" s="21">
        <f t="shared" ref="Q462:Q464" si="114">IFERROR(IF((+O462/P462)&gt;100%,100%,(O462/P462)),"")</f>
        <v>0</v>
      </c>
      <c r="R462" s="22"/>
      <c r="S462" s="8"/>
      <c r="T462" s="16"/>
      <c r="U462" s="16"/>
      <c r="V462" s="16"/>
      <c r="W462" s="16"/>
      <c r="X462" s="16"/>
      <c r="Y462" s="27"/>
      <c r="Z462" s="27"/>
      <c r="AA462" s="28"/>
      <c r="AB462" s="28"/>
      <c r="AC462" s="29" t="s">
        <v>506</v>
      </c>
    </row>
    <row r="463" spans="1:29" ht="30.75" customHeight="1" x14ac:dyDescent="0.25">
      <c r="A463" s="102"/>
      <c r="B463" s="89"/>
      <c r="C463" s="90"/>
      <c r="D463" s="78"/>
      <c r="E463" s="81"/>
      <c r="F463" s="81"/>
      <c r="G463" s="81"/>
      <c r="H463" s="81"/>
      <c r="I463" s="81"/>
      <c r="J463" s="81"/>
      <c r="K463" s="84"/>
      <c r="L463" s="63" t="s">
        <v>680</v>
      </c>
      <c r="M463" s="71"/>
      <c r="N463" s="71">
        <v>18</v>
      </c>
      <c r="O463" s="9"/>
      <c r="P463" s="21">
        <v>1</v>
      </c>
      <c r="Q463" s="21">
        <f t="shared" si="114"/>
        <v>0</v>
      </c>
      <c r="R463" s="22"/>
      <c r="S463" s="8"/>
      <c r="T463" s="16"/>
      <c r="U463" s="16"/>
      <c r="V463" s="16"/>
      <c r="W463" s="16"/>
      <c r="X463" s="16"/>
      <c r="Y463" s="27"/>
      <c r="Z463" s="27"/>
      <c r="AA463" s="28"/>
      <c r="AB463" s="28"/>
      <c r="AC463" s="29" t="s">
        <v>506</v>
      </c>
    </row>
    <row r="464" spans="1:29" ht="30.75" customHeight="1" x14ac:dyDescent="0.25">
      <c r="A464" s="103"/>
      <c r="B464" s="89"/>
      <c r="C464" s="90"/>
      <c r="D464" s="79"/>
      <c r="E464" s="82"/>
      <c r="F464" s="82"/>
      <c r="G464" s="82"/>
      <c r="H464" s="82"/>
      <c r="I464" s="82"/>
      <c r="J464" s="82"/>
      <c r="K464" s="85"/>
      <c r="L464" s="48" t="s">
        <v>29</v>
      </c>
      <c r="M464" s="48">
        <f>SUM(M462:M463)</f>
        <v>0</v>
      </c>
      <c r="N464" s="48">
        <f>SUM(N462:N463)</f>
        <v>37</v>
      </c>
      <c r="O464" s="67">
        <f>IFERROR(IF((+M464/N464)&gt;100%,100%,(M464/N464)),0%)</f>
        <v>0</v>
      </c>
      <c r="P464" s="21">
        <v>1</v>
      </c>
      <c r="Q464" s="21">
        <f t="shared" si="114"/>
        <v>0</v>
      </c>
      <c r="R464" s="22"/>
      <c r="S464" s="68"/>
      <c r="T464" s="16"/>
      <c r="U464" s="16"/>
      <c r="V464" s="16"/>
      <c r="W464" s="16"/>
      <c r="X464" s="16"/>
      <c r="Y464" s="27"/>
      <c r="Z464" s="27"/>
      <c r="AA464" s="28"/>
      <c r="AB464" s="28"/>
      <c r="AC464" s="29" t="s">
        <v>506</v>
      </c>
    </row>
    <row r="465" spans="1:29" ht="30.75" customHeight="1" x14ac:dyDescent="0.25">
      <c r="A465" s="33" t="s">
        <v>2</v>
      </c>
      <c r="B465" s="33" t="s">
        <v>83</v>
      </c>
      <c r="C465" s="33" t="s">
        <v>3</v>
      </c>
      <c r="D465" s="33" t="s">
        <v>4</v>
      </c>
      <c r="E465" s="33" t="s">
        <v>5</v>
      </c>
      <c r="F465" s="33" t="s">
        <v>6</v>
      </c>
      <c r="G465" s="33" t="s">
        <v>7</v>
      </c>
      <c r="H465" s="33" t="s">
        <v>8</v>
      </c>
      <c r="I465" s="33" t="s">
        <v>9</v>
      </c>
      <c r="J465" s="33" t="s">
        <v>10</v>
      </c>
      <c r="K465" s="33" t="s">
        <v>85</v>
      </c>
      <c r="L465" s="33" t="s">
        <v>11</v>
      </c>
      <c r="M465" s="33" t="s">
        <v>12</v>
      </c>
      <c r="N465" s="33" t="s">
        <v>13</v>
      </c>
      <c r="O465" s="33" t="s">
        <v>14</v>
      </c>
      <c r="P465" s="33" t="s">
        <v>15</v>
      </c>
      <c r="Q465" s="33" t="s">
        <v>16</v>
      </c>
      <c r="R465" s="33" t="s">
        <v>79</v>
      </c>
      <c r="S465" s="34" t="s">
        <v>18</v>
      </c>
      <c r="T465" s="34" t="s">
        <v>19</v>
      </c>
      <c r="U465" s="32" t="s">
        <v>80</v>
      </c>
      <c r="V465" s="32" t="s">
        <v>20</v>
      </c>
      <c r="W465" s="32" t="s">
        <v>84</v>
      </c>
      <c r="X465" s="32" t="s">
        <v>21</v>
      </c>
      <c r="Y465" s="32" t="s">
        <v>81</v>
      </c>
      <c r="Z465" s="32" t="s">
        <v>82</v>
      </c>
      <c r="AA465" s="32" t="s">
        <v>22</v>
      </c>
      <c r="AB465" s="32" t="s">
        <v>23</v>
      </c>
      <c r="AC465" s="32" t="s">
        <v>24</v>
      </c>
    </row>
    <row r="466" spans="1:29" ht="30.75" customHeight="1" x14ac:dyDescent="0.25">
      <c r="A466" s="101">
        <v>9</v>
      </c>
      <c r="B466" s="89" t="s">
        <v>642</v>
      </c>
      <c r="C466" s="90" t="s">
        <v>703</v>
      </c>
      <c r="D466" s="77" t="s">
        <v>704</v>
      </c>
      <c r="E466" s="80" t="s">
        <v>88</v>
      </c>
      <c r="F466" s="80" t="s">
        <v>30</v>
      </c>
      <c r="G466" s="80" t="s">
        <v>25</v>
      </c>
      <c r="H466" s="80" t="s">
        <v>705</v>
      </c>
      <c r="I466" s="80" t="s">
        <v>670</v>
      </c>
      <c r="J466" s="80" t="s">
        <v>706</v>
      </c>
      <c r="K466" s="83" t="s">
        <v>685</v>
      </c>
      <c r="L466" s="63" t="s">
        <v>678</v>
      </c>
      <c r="M466" s="71"/>
      <c r="N466" s="71">
        <v>47</v>
      </c>
      <c r="O466" s="9">
        <f t="shared" ref="O466" si="115">IFERROR(+M466/N466,"")</f>
        <v>0</v>
      </c>
      <c r="P466" s="21">
        <v>1</v>
      </c>
      <c r="Q466" s="21">
        <f t="shared" ref="Q466:Q468" si="116">IFERROR(IF((+O466/P466)&gt;100%,100%,(O466/P466)),"")</f>
        <v>0</v>
      </c>
      <c r="R466" s="22"/>
      <c r="S466" s="8"/>
      <c r="T466" s="16"/>
      <c r="U466" s="16"/>
      <c r="V466" s="16"/>
      <c r="W466" s="16"/>
      <c r="X466" s="16"/>
      <c r="Y466" s="27"/>
      <c r="Z466" s="27"/>
      <c r="AA466" s="28"/>
      <c r="AB466" s="28"/>
      <c r="AC466" s="29" t="s">
        <v>506</v>
      </c>
    </row>
    <row r="467" spans="1:29" ht="30.75" customHeight="1" x14ac:dyDescent="0.25">
      <c r="A467" s="102"/>
      <c r="B467" s="89"/>
      <c r="C467" s="90"/>
      <c r="D467" s="78"/>
      <c r="E467" s="81"/>
      <c r="F467" s="81"/>
      <c r="G467" s="81"/>
      <c r="H467" s="81"/>
      <c r="I467" s="81"/>
      <c r="J467" s="81"/>
      <c r="K467" s="84"/>
      <c r="L467" s="63" t="s">
        <v>680</v>
      </c>
      <c r="M467" s="71"/>
      <c r="N467" s="71">
        <v>48</v>
      </c>
      <c r="O467" s="9"/>
      <c r="P467" s="21">
        <v>1</v>
      </c>
      <c r="Q467" s="21">
        <f t="shared" si="116"/>
        <v>0</v>
      </c>
      <c r="R467" s="22"/>
      <c r="S467" s="8"/>
      <c r="T467" s="16"/>
      <c r="U467" s="16"/>
      <c r="V467" s="16"/>
      <c r="W467" s="16"/>
      <c r="X467" s="16"/>
      <c r="Y467" s="27"/>
      <c r="Z467" s="27"/>
      <c r="AA467" s="28"/>
      <c r="AB467" s="28"/>
      <c r="AC467" s="29" t="s">
        <v>506</v>
      </c>
    </row>
    <row r="468" spans="1:29" ht="30.75" customHeight="1" x14ac:dyDescent="0.25">
      <c r="A468" s="103"/>
      <c r="B468" s="89"/>
      <c r="C468" s="90"/>
      <c r="D468" s="79"/>
      <c r="E468" s="82"/>
      <c r="F468" s="82"/>
      <c r="G468" s="82"/>
      <c r="H468" s="82"/>
      <c r="I468" s="82"/>
      <c r="J468" s="82"/>
      <c r="K468" s="85"/>
      <c r="L468" s="48" t="s">
        <v>29</v>
      </c>
      <c r="M468" s="48">
        <f>SUM(M466:M467)</f>
        <v>0</v>
      </c>
      <c r="N468" s="48">
        <f>SUM(N466:N467)</f>
        <v>95</v>
      </c>
      <c r="O468" s="67">
        <f>IFERROR(IF((+M468/N468)&gt;100%,100%,(M468/N468)),0%)</f>
        <v>0</v>
      </c>
      <c r="P468" s="21">
        <v>1</v>
      </c>
      <c r="Q468" s="21">
        <f t="shared" si="116"/>
        <v>0</v>
      </c>
      <c r="R468" s="22"/>
      <c r="S468" s="68"/>
      <c r="T468" s="16"/>
      <c r="U468" s="16"/>
      <c r="V468" s="16"/>
      <c r="W468" s="16"/>
      <c r="X468" s="16"/>
      <c r="Y468" s="27"/>
      <c r="Z468" s="27"/>
      <c r="AA468" s="28"/>
      <c r="AB468" s="28"/>
      <c r="AC468" s="29" t="s">
        <v>506</v>
      </c>
    </row>
    <row r="469" spans="1:29" ht="30.75" customHeight="1" x14ac:dyDescent="0.25">
      <c r="A469" s="33" t="s">
        <v>2</v>
      </c>
      <c r="B469" s="33" t="s">
        <v>83</v>
      </c>
      <c r="C469" s="33" t="s">
        <v>3</v>
      </c>
      <c r="D469" s="33" t="s">
        <v>4</v>
      </c>
      <c r="E469" s="33" t="s">
        <v>5</v>
      </c>
      <c r="F469" s="33" t="s">
        <v>6</v>
      </c>
      <c r="G469" s="33" t="s">
        <v>7</v>
      </c>
      <c r="H469" s="33" t="s">
        <v>8</v>
      </c>
      <c r="I469" s="33" t="s">
        <v>9</v>
      </c>
      <c r="J469" s="33" t="s">
        <v>10</v>
      </c>
      <c r="K469" s="33" t="s">
        <v>85</v>
      </c>
      <c r="L469" s="33" t="s">
        <v>11</v>
      </c>
      <c r="M469" s="33" t="s">
        <v>12</v>
      </c>
      <c r="N469" s="33" t="s">
        <v>13</v>
      </c>
      <c r="O469" s="33" t="s">
        <v>14</v>
      </c>
      <c r="P469" s="33" t="s">
        <v>15</v>
      </c>
      <c r="Q469" s="33" t="s">
        <v>16</v>
      </c>
      <c r="R469" s="33" t="s">
        <v>79</v>
      </c>
      <c r="S469" s="34" t="s">
        <v>18</v>
      </c>
      <c r="T469" s="34" t="s">
        <v>19</v>
      </c>
      <c r="U469" s="32" t="s">
        <v>80</v>
      </c>
      <c r="V469" s="32" t="s">
        <v>20</v>
      </c>
      <c r="W469" s="32" t="s">
        <v>84</v>
      </c>
      <c r="X469" s="32" t="s">
        <v>21</v>
      </c>
      <c r="Y469" s="32" t="s">
        <v>81</v>
      </c>
      <c r="Z469" s="32" t="s">
        <v>82</v>
      </c>
      <c r="AA469" s="32" t="s">
        <v>22</v>
      </c>
      <c r="AB469" s="32" t="s">
        <v>23</v>
      </c>
      <c r="AC469" s="32" t="s">
        <v>24</v>
      </c>
    </row>
    <row r="470" spans="1:29" ht="30.75" customHeight="1" x14ac:dyDescent="0.25">
      <c r="A470" s="101">
        <v>10</v>
      </c>
      <c r="B470" s="89" t="s">
        <v>642</v>
      </c>
      <c r="C470" s="90" t="s">
        <v>707</v>
      </c>
      <c r="D470" s="77" t="s">
        <v>708</v>
      </c>
      <c r="E470" s="80" t="s">
        <v>88</v>
      </c>
      <c r="F470" s="80" t="s">
        <v>30</v>
      </c>
      <c r="G470" s="80" t="s">
        <v>25</v>
      </c>
      <c r="H470" s="80" t="s">
        <v>709</v>
      </c>
      <c r="I470" s="80" t="s">
        <v>670</v>
      </c>
      <c r="J470" s="80" t="s">
        <v>710</v>
      </c>
      <c r="K470" s="83" t="s">
        <v>685</v>
      </c>
      <c r="L470" s="63" t="s">
        <v>678</v>
      </c>
      <c r="M470" s="71"/>
      <c r="N470" s="71">
        <v>25</v>
      </c>
      <c r="O470" s="9">
        <f t="shared" ref="O470:O472" si="117">IFERROR(+M470/N470,"")</f>
        <v>0</v>
      </c>
      <c r="P470" s="21">
        <v>1</v>
      </c>
      <c r="Q470" s="21">
        <f t="shared" ref="Q470:Q472" si="118">IFERROR(IF((+O470/P470)&gt;100%,100%,(O470/P470)),"")</f>
        <v>0</v>
      </c>
      <c r="R470" s="22"/>
      <c r="S470" s="8"/>
      <c r="T470" s="16"/>
      <c r="U470" s="16"/>
      <c r="V470" s="16"/>
      <c r="W470" s="16"/>
      <c r="X470" s="16"/>
      <c r="Y470" s="27"/>
      <c r="Z470" s="27"/>
      <c r="AA470" s="28"/>
      <c r="AB470" s="28"/>
      <c r="AC470" s="29" t="s">
        <v>506</v>
      </c>
    </row>
    <row r="471" spans="1:29" ht="30.75" customHeight="1" x14ac:dyDescent="0.25">
      <c r="A471" s="102"/>
      <c r="B471" s="89"/>
      <c r="C471" s="90"/>
      <c r="D471" s="78"/>
      <c r="E471" s="81"/>
      <c r="F471" s="81"/>
      <c r="G471" s="81"/>
      <c r="H471" s="81"/>
      <c r="I471" s="81"/>
      <c r="J471" s="81"/>
      <c r="K471" s="84"/>
      <c r="L471" s="63" t="s">
        <v>680</v>
      </c>
      <c r="M471" s="71"/>
      <c r="N471" s="71">
        <v>25</v>
      </c>
      <c r="O471" s="9"/>
      <c r="P471" s="21">
        <v>1</v>
      </c>
      <c r="Q471" s="21">
        <f t="shared" si="118"/>
        <v>0</v>
      </c>
      <c r="R471" s="22"/>
      <c r="S471" s="8"/>
      <c r="T471" s="16"/>
      <c r="U471" s="16"/>
      <c r="V471" s="16"/>
      <c r="W471" s="16"/>
      <c r="X471" s="16"/>
      <c r="Y471" s="27"/>
      <c r="Z471" s="27"/>
      <c r="AA471" s="28"/>
      <c r="AB471" s="28"/>
      <c r="AC471" s="29" t="s">
        <v>506</v>
      </c>
    </row>
    <row r="472" spans="1:29" ht="30.75" customHeight="1" x14ac:dyDescent="0.25">
      <c r="A472" s="103"/>
      <c r="B472" s="89"/>
      <c r="C472" s="90"/>
      <c r="D472" s="79"/>
      <c r="E472" s="82"/>
      <c r="F472" s="82"/>
      <c r="G472" s="82"/>
      <c r="H472" s="82"/>
      <c r="I472" s="82"/>
      <c r="J472" s="82"/>
      <c r="K472" s="85"/>
      <c r="L472" s="48" t="s">
        <v>29</v>
      </c>
      <c r="M472" s="48">
        <f>SUM(M470:M471)</f>
        <v>0</v>
      </c>
      <c r="N472" s="48">
        <f>SUM(N470:N471)</f>
        <v>50</v>
      </c>
      <c r="O472" s="67">
        <f>IFERROR(IF((+M472/N472)&gt;100%,100%,(M472/N472)),0%)</f>
        <v>0</v>
      </c>
      <c r="P472" s="21">
        <v>1</v>
      </c>
      <c r="Q472" s="21">
        <f t="shared" si="118"/>
        <v>0</v>
      </c>
      <c r="R472" s="22"/>
      <c r="S472" s="68"/>
      <c r="T472" s="16"/>
      <c r="U472" s="16"/>
      <c r="V472" s="16"/>
      <c r="W472" s="16"/>
      <c r="X472" s="16"/>
      <c r="Y472" s="27"/>
      <c r="Z472" s="27"/>
      <c r="AA472" s="28"/>
      <c r="AB472" s="28"/>
      <c r="AC472" s="29" t="s">
        <v>506</v>
      </c>
    </row>
    <row r="473" spans="1:29" ht="30.75" customHeight="1" x14ac:dyDescent="0.25">
      <c r="A473" s="33" t="s">
        <v>2</v>
      </c>
      <c r="B473" s="33" t="s">
        <v>83</v>
      </c>
      <c r="C473" s="33" t="s">
        <v>3</v>
      </c>
      <c r="D473" s="33" t="s">
        <v>4</v>
      </c>
      <c r="E473" s="33" t="s">
        <v>5</v>
      </c>
      <c r="F473" s="33" t="s">
        <v>6</v>
      </c>
      <c r="G473" s="33" t="s">
        <v>7</v>
      </c>
      <c r="H473" s="33" t="s">
        <v>8</v>
      </c>
      <c r="I473" s="33" t="s">
        <v>9</v>
      </c>
      <c r="J473" s="33" t="s">
        <v>10</v>
      </c>
      <c r="K473" s="33" t="s">
        <v>85</v>
      </c>
      <c r="L473" s="33" t="s">
        <v>11</v>
      </c>
      <c r="M473" s="33" t="s">
        <v>12</v>
      </c>
      <c r="N473" s="33" t="s">
        <v>13</v>
      </c>
      <c r="O473" s="33" t="s">
        <v>14</v>
      </c>
      <c r="P473" s="33" t="s">
        <v>15</v>
      </c>
      <c r="Q473" s="33" t="s">
        <v>16</v>
      </c>
      <c r="R473" s="33" t="s">
        <v>79</v>
      </c>
      <c r="S473" s="34" t="s">
        <v>18</v>
      </c>
      <c r="T473" s="34" t="s">
        <v>19</v>
      </c>
      <c r="U473" s="32" t="s">
        <v>80</v>
      </c>
      <c r="V473" s="32" t="s">
        <v>20</v>
      </c>
      <c r="W473" s="32" t="s">
        <v>84</v>
      </c>
      <c r="X473" s="32" t="s">
        <v>21</v>
      </c>
      <c r="Y473" s="32" t="s">
        <v>81</v>
      </c>
      <c r="Z473" s="32" t="s">
        <v>82</v>
      </c>
      <c r="AA473" s="32" t="s">
        <v>22</v>
      </c>
      <c r="AB473" s="32" t="s">
        <v>23</v>
      </c>
      <c r="AC473" s="32" t="s">
        <v>24</v>
      </c>
    </row>
    <row r="474" spans="1:29" ht="30.75" customHeight="1" x14ac:dyDescent="0.25">
      <c r="A474" s="101">
        <v>11</v>
      </c>
      <c r="B474" s="89" t="s">
        <v>642</v>
      </c>
      <c r="C474" s="90" t="s">
        <v>711</v>
      </c>
      <c r="D474" s="77" t="s">
        <v>712</v>
      </c>
      <c r="E474" s="80" t="s">
        <v>88</v>
      </c>
      <c r="F474" s="80" t="s">
        <v>89</v>
      </c>
      <c r="G474" s="80" t="s">
        <v>25</v>
      </c>
      <c r="H474" s="80" t="s">
        <v>713</v>
      </c>
      <c r="I474" s="80" t="s">
        <v>670</v>
      </c>
      <c r="J474" s="80" t="s">
        <v>714</v>
      </c>
      <c r="K474" s="83" t="s">
        <v>685</v>
      </c>
      <c r="L474" s="69" t="s">
        <v>673</v>
      </c>
      <c r="M474" s="65"/>
      <c r="N474" s="70">
        <v>120</v>
      </c>
      <c r="O474" s="9">
        <f t="shared" ref="O474" si="119">IFERROR(+M474/N474,"")</f>
        <v>0</v>
      </c>
      <c r="P474" s="21">
        <v>1</v>
      </c>
      <c r="Q474" s="21">
        <f t="shared" ref="Q474:Q478" si="120">IFERROR(IF((+O474/P474)&gt;100%,100%,(O474/P474)),"")</f>
        <v>0</v>
      </c>
      <c r="R474" s="22"/>
      <c r="S474" s="8"/>
      <c r="T474" s="16"/>
      <c r="U474" s="16"/>
      <c r="V474" s="16"/>
      <c r="W474" s="16"/>
      <c r="X474" s="16"/>
      <c r="Y474" s="27"/>
      <c r="Z474" s="27"/>
      <c r="AA474" s="28"/>
      <c r="AB474" s="28"/>
      <c r="AC474" s="29" t="s">
        <v>506</v>
      </c>
    </row>
    <row r="475" spans="1:29" ht="30.75" customHeight="1" x14ac:dyDescent="0.25">
      <c r="A475" s="102"/>
      <c r="B475" s="89"/>
      <c r="C475" s="90"/>
      <c r="D475" s="78"/>
      <c r="E475" s="81"/>
      <c r="F475" s="81"/>
      <c r="G475" s="81"/>
      <c r="H475" s="81"/>
      <c r="I475" s="81"/>
      <c r="J475" s="81"/>
      <c r="K475" s="84"/>
      <c r="L475" s="8" t="s">
        <v>674</v>
      </c>
      <c r="M475" s="8"/>
      <c r="N475" s="46">
        <v>121</v>
      </c>
      <c r="O475" s="9"/>
      <c r="P475" s="21">
        <v>1</v>
      </c>
      <c r="Q475" s="21">
        <f t="shared" si="120"/>
        <v>0</v>
      </c>
      <c r="R475" s="22"/>
      <c r="S475" s="8"/>
      <c r="T475" s="16"/>
      <c r="U475" s="16"/>
      <c r="V475" s="16"/>
      <c r="W475" s="16"/>
      <c r="X475" s="16"/>
      <c r="Y475" s="27"/>
      <c r="Z475" s="27"/>
      <c r="AA475" s="28"/>
      <c r="AB475" s="28"/>
      <c r="AC475" s="29" t="s">
        <v>506</v>
      </c>
    </row>
    <row r="476" spans="1:29" ht="30.75" customHeight="1" x14ac:dyDescent="0.25">
      <c r="A476" s="102"/>
      <c r="B476" s="89"/>
      <c r="C476" s="90"/>
      <c r="D476" s="78"/>
      <c r="E476" s="81"/>
      <c r="F476" s="81"/>
      <c r="G476" s="81"/>
      <c r="H476" s="81"/>
      <c r="I476" s="81"/>
      <c r="J476" s="81"/>
      <c r="K476" s="84"/>
      <c r="L476" s="8" t="s">
        <v>675</v>
      </c>
      <c r="M476" s="8"/>
      <c r="N476" s="46"/>
      <c r="O476" s="9"/>
      <c r="P476" s="21">
        <v>1</v>
      </c>
      <c r="Q476" s="21">
        <f t="shared" si="120"/>
        <v>0</v>
      </c>
      <c r="R476" s="22"/>
      <c r="S476" s="8"/>
      <c r="T476" s="16"/>
      <c r="U476" s="16"/>
      <c r="V476" s="16"/>
      <c r="W476" s="16"/>
      <c r="X476" s="16"/>
      <c r="Y476" s="27"/>
      <c r="Z476" s="27"/>
      <c r="AA476" s="28"/>
      <c r="AB476" s="28"/>
      <c r="AC476" s="29" t="s">
        <v>506</v>
      </c>
    </row>
    <row r="477" spans="1:29" ht="30.75" customHeight="1" x14ac:dyDescent="0.25">
      <c r="A477" s="102"/>
      <c r="B477" s="89"/>
      <c r="C477" s="90"/>
      <c r="D477" s="78"/>
      <c r="E477" s="81"/>
      <c r="F477" s="81"/>
      <c r="G477" s="81"/>
      <c r="H477" s="81"/>
      <c r="I477" s="81"/>
      <c r="J477" s="81"/>
      <c r="K477" s="84"/>
      <c r="L477" s="8" t="s">
        <v>676</v>
      </c>
      <c r="M477" s="8"/>
      <c r="N477" s="8"/>
      <c r="O477" s="9"/>
      <c r="P477" s="21">
        <v>1</v>
      </c>
      <c r="Q477" s="21">
        <f t="shared" si="120"/>
        <v>0</v>
      </c>
      <c r="R477" s="22"/>
      <c r="S477" s="8"/>
      <c r="T477" s="16"/>
      <c r="U477" s="16"/>
      <c r="V477" s="16"/>
      <c r="W477" s="16"/>
      <c r="X477" s="16"/>
      <c r="Y477" s="27"/>
      <c r="Z477" s="27"/>
      <c r="AA477" s="28"/>
      <c r="AB477" s="28"/>
      <c r="AC477" s="29" t="s">
        <v>506</v>
      </c>
    </row>
    <row r="478" spans="1:29" ht="30.75" customHeight="1" x14ac:dyDescent="0.25">
      <c r="A478" s="103"/>
      <c r="B478" s="89"/>
      <c r="C478" s="90"/>
      <c r="D478" s="79"/>
      <c r="E478" s="82"/>
      <c r="F478" s="82"/>
      <c r="G478" s="82"/>
      <c r="H478" s="82"/>
      <c r="I478" s="82"/>
      <c r="J478" s="82"/>
      <c r="K478" s="85"/>
      <c r="L478" s="48" t="s">
        <v>29</v>
      </c>
      <c r="M478" s="48">
        <f>SUM(M474:M477)</f>
        <v>0</v>
      </c>
      <c r="N478" s="48">
        <f>SUM(N474:N477)</f>
        <v>241</v>
      </c>
      <c r="O478" s="67">
        <f>IFERROR(IF((+M478/N478)&gt;100%,100%,(M478/N478)),0%)</f>
        <v>0</v>
      </c>
      <c r="P478" s="21">
        <v>1</v>
      </c>
      <c r="Q478" s="21">
        <f t="shared" si="120"/>
        <v>0</v>
      </c>
      <c r="R478" s="22"/>
      <c r="S478" s="68"/>
      <c r="T478" s="16"/>
      <c r="U478" s="16"/>
      <c r="V478" s="16"/>
      <c r="W478" s="16"/>
      <c r="X478" s="16"/>
      <c r="Y478" s="27"/>
      <c r="Z478" s="27"/>
      <c r="AA478" s="28"/>
      <c r="AB478" s="28"/>
      <c r="AC478" s="29" t="s">
        <v>506</v>
      </c>
    </row>
    <row r="479" spans="1:29" ht="30.75" customHeight="1" x14ac:dyDescent="0.25">
      <c r="A479" s="33" t="s">
        <v>2</v>
      </c>
      <c r="B479" s="33" t="s">
        <v>83</v>
      </c>
      <c r="C479" s="33" t="s">
        <v>3</v>
      </c>
      <c r="D479" s="33" t="s">
        <v>4</v>
      </c>
      <c r="E479" s="33" t="s">
        <v>5</v>
      </c>
      <c r="F479" s="33" t="s">
        <v>6</v>
      </c>
      <c r="G479" s="33" t="s">
        <v>7</v>
      </c>
      <c r="H479" s="33" t="s">
        <v>8</v>
      </c>
      <c r="I479" s="33" t="s">
        <v>9</v>
      </c>
      <c r="J479" s="33" t="s">
        <v>10</v>
      </c>
      <c r="K479" s="33" t="s">
        <v>85</v>
      </c>
      <c r="L479" s="33" t="s">
        <v>11</v>
      </c>
      <c r="M479" s="33" t="s">
        <v>12</v>
      </c>
      <c r="N479" s="33" t="s">
        <v>13</v>
      </c>
      <c r="O479" s="33" t="s">
        <v>14</v>
      </c>
      <c r="P479" s="33" t="s">
        <v>15</v>
      </c>
      <c r="Q479" s="33" t="s">
        <v>16</v>
      </c>
      <c r="R479" s="33" t="s">
        <v>79</v>
      </c>
      <c r="S479" s="34" t="s">
        <v>18</v>
      </c>
      <c r="T479" s="34" t="s">
        <v>19</v>
      </c>
      <c r="U479" s="32" t="s">
        <v>80</v>
      </c>
      <c r="V479" s="32" t="s">
        <v>20</v>
      </c>
      <c r="W479" s="32" t="s">
        <v>84</v>
      </c>
      <c r="X479" s="32" t="s">
        <v>21</v>
      </c>
      <c r="Y479" s="32" t="s">
        <v>81</v>
      </c>
      <c r="Z479" s="32" t="s">
        <v>82</v>
      </c>
      <c r="AA479" s="32" t="s">
        <v>22</v>
      </c>
      <c r="AB479" s="32" t="s">
        <v>23</v>
      </c>
      <c r="AC479" s="32" t="s">
        <v>24</v>
      </c>
    </row>
    <row r="480" spans="1:29" ht="30.75" customHeight="1" x14ac:dyDescent="0.25">
      <c r="A480" s="101">
        <v>12</v>
      </c>
      <c r="B480" s="99" t="s">
        <v>642</v>
      </c>
      <c r="C480" s="90" t="s">
        <v>715</v>
      </c>
      <c r="D480" s="77" t="s">
        <v>716</v>
      </c>
      <c r="E480" s="80" t="s">
        <v>135</v>
      </c>
      <c r="F480" s="80" t="s">
        <v>30</v>
      </c>
      <c r="G480" s="80" t="s">
        <v>25</v>
      </c>
      <c r="H480" s="80" t="s">
        <v>717</v>
      </c>
      <c r="I480" s="77" t="s">
        <v>670</v>
      </c>
      <c r="J480" s="104" t="s">
        <v>718</v>
      </c>
      <c r="K480" s="83" t="s">
        <v>719</v>
      </c>
      <c r="L480" s="63" t="s">
        <v>678</v>
      </c>
      <c r="M480" s="71"/>
      <c r="N480" s="72">
        <v>10</v>
      </c>
      <c r="O480" s="9">
        <f t="shared" ref="O480" si="121">IFERROR(+M480/N480,"")</f>
        <v>0</v>
      </c>
      <c r="P480" s="21">
        <v>1</v>
      </c>
      <c r="Q480" s="21">
        <f t="shared" ref="Q480:Q482" si="122">IFERROR(IF((+O480/P480)&gt;100%,100%,(O480/P480)),"")</f>
        <v>0</v>
      </c>
      <c r="R480" s="22"/>
      <c r="S480" s="8"/>
      <c r="T480" s="16"/>
      <c r="U480" s="16"/>
      <c r="V480" s="16"/>
      <c r="W480" s="16"/>
      <c r="X480" s="16"/>
      <c r="Y480" s="27"/>
      <c r="Z480" s="27"/>
      <c r="AA480" s="28"/>
      <c r="AB480" s="28"/>
      <c r="AC480" s="29" t="s">
        <v>506</v>
      </c>
    </row>
    <row r="481" spans="1:29" ht="30.75" customHeight="1" x14ac:dyDescent="0.25">
      <c r="A481" s="102"/>
      <c r="B481" s="99"/>
      <c r="C481" s="90"/>
      <c r="D481" s="78"/>
      <c r="E481" s="81"/>
      <c r="F481" s="81"/>
      <c r="G481" s="81"/>
      <c r="H481" s="81"/>
      <c r="I481" s="78"/>
      <c r="J481" s="105"/>
      <c r="K481" s="84"/>
      <c r="L481" s="63" t="s">
        <v>680</v>
      </c>
      <c r="M481" s="71"/>
      <c r="N481" s="72">
        <v>38</v>
      </c>
      <c r="O481" s="9"/>
      <c r="P481" s="21">
        <v>1</v>
      </c>
      <c r="Q481" s="21">
        <f t="shared" si="122"/>
        <v>0</v>
      </c>
      <c r="R481" s="22"/>
      <c r="S481" s="8"/>
      <c r="T481" s="16"/>
      <c r="U481" s="16"/>
      <c r="V481" s="16"/>
      <c r="W481" s="16"/>
      <c r="X481" s="16"/>
      <c r="Y481" s="27"/>
      <c r="Z481" s="27"/>
      <c r="AA481" s="28"/>
      <c r="AB481" s="28"/>
      <c r="AC481" s="29" t="s">
        <v>506</v>
      </c>
    </row>
    <row r="482" spans="1:29" ht="30.75" customHeight="1" x14ac:dyDescent="0.25">
      <c r="A482" s="103"/>
      <c r="B482" s="99"/>
      <c r="C482" s="90"/>
      <c r="D482" s="79"/>
      <c r="E482" s="82"/>
      <c r="F482" s="82"/>
      <c r="G482" s="82"/>
      <c r="H482" s="82"/>
      <c r="I482" s="79"/>
      <c r="J482" s="106"/>
      <c r="K482" s="85"/>
      <c r="L482" s="48" t="s">
        <v>29</v>
      </c>
      <c r="M482" s="48">
        <f>SUM(M480:M481)</f>
        <v>0</v>
      </c>
      <c r="N482" s="48">
        <f>SUM(N480:N481)</f>
        <v>48</v>
      </c>
      <c r="O482" s="67">
        <f>IFERROR(IF((+M482/N482)&gt;100%,100%,(M482/N482)),0%)</f>
        <v>0</v>
      </c>
      <c r="P482" s="21">
        <v>1</v>
      </c>
      <c r="Q482" s="21">
        <f t="shared" si="122"/>
        <v>0</v>
      </c>
      <c r="R482" s="22"/>
      <c r="S482" s="68"/>
      <c r="T482" s="16"/>
      <c r="U482" s="16"/>
      <c r="V482" s="16"/>
      <c r="W482" s="16"/>
      <c r="X482" s="16"/>
      <c r="Y482" s="27"/>
      <c r="Z482" s="27"/>
      <c r="AA482" s="28"/>
      <c r="AB482" s="28"/>
      <c r="AC482" s="29" t="s">
        <v>506</v>
      </c>
    </row>
    <row r="483" spans="1:29" ht="30.75" customHeight="1" x14ac:dyDescent="0.25">
      <c r="A483" s="33" t="s">
        <v>2</v>
      </c>
      <c r="B483" s="33" t="s">
        <v>83</v>
      </c>
      <c r="C483" s="33" t="s">
        <v>3</v>
      </c>
      <c r="D483" s="33" t="s">
        <v>4</v>
      </c>
      <c r="E483" s="33" t="s">
        <v>5</v>
      </c>
      <c r="F483" s="33" t="s">
        <v>6</v>
      </c>
      <c r="G483" s="33" t="s">
        <v>7</v>
      </c>
      <c r="H483" s="33" t="s">
        <v>8</v>
      </c>
      <c r="I483" s="33" t="s">
        <v>9</v>
      </c>
      <c r="J483" s="33" t="s">
        <v>10</v>
      </c>
      <c r="K483" s="33" t="s">
        <v>85</v>
      </c>
      <c r="L483" s="33" t="s">
        <v>11</v>
      </c>
      <c r="M483" s="33" t="s">
        <v>12</v>
      </c>
      <c r="N483" s="33" t="s">
        <v>13</v>
      </c>
      <c r="O483" s="33" t="s">
        <v>14</v>
      </c>
      <c r="P483" s="33" t="s">
        <v>15</v>
      </c>
      <c r="Q483" s="33" t="s">
        <v>16</v>
      </c>
      <c r="R483" s="33" t="s">
        <v>79</v>
      </c>
      <c r="S483" s="34" t="s">
        <v>18</v>
      </c>
      <c r="T483" s="34" t="s">
        <v>19</v>
      </c>
      <c r="U483" s="32" t="s">
        <v>80</v>
      </c>
      <c r="V483" s="32" t="s">
        <v>20</v>
      </c>
      <c r="W483" s="32" t="s">
        <v>84</v>
      </c>
      <c r="X483" s="32" t="s">
        <v>21</v>
      </c>
      <c r="Y483" s="32" t="s">
        <v>81</v>
      </c>
      <c r="Z483" s="32" t="s">
        <v>82</v>
      </c>
      <c r="AA483" s="32" t="s">
        <v>22</v>
      </c>
      <c r="AB483" s="32" t="s">
        <v>23</v>
      </c>
      <c r="AC483" s="32" t="s">
        <v>24</v>
      </c>
    </row>
    <row r="484" spans="1:29" ht="30.75" customHeight="1" x14ac:dyDescent="0.25">
      <c r="A484" s="121">
        <v>1</v>
      </c>
      <c r="B484" s="93" t="s">
        <v>642</v>
      </c>
      <c r="C484" s="93" t="s">
        <v>507</v>
      </c>
      <c r="D484" s="93" t="s">
        <v>508</v>
      </c>
      <c r="E484" s="93" t="s">
        <v>135</v>
      </c>
      <c r="F484" s="93" t="s">
        <v>96</v>
      </c>
      <c r="G484" s="93" t="s">
        <v>25</v>
      </c>
      <c r="H484" s="93" t="s">
        <v>509</v>
      </c>
      <c r="I484" s="93" t="s">
        <v>510</v>
      </c>
      <c r="J484" s="93" t="s">
        <v>511</v>
      </c>
      <c r="K484" s="80" t="s">
        <v>512</v>
      </c>
      <c r="L484" s="19" t="s">
        <v>26</v>
      </c>
      <c r="M484" s="8"/>
      <c r="N484" s="8" t="s">
        <v>679</v>
      </c>
      <c r="O484" s="20"/>
      <c r="P484" s="21">
        <v>1</v>
      </c>
      <c r="Q484" s="21">
        <f>IFERROR(IF((+O484/P484)&gt;100%,100%,(O484/P484)),"")</f>
        <v>0</v>
      </c>
      <c r="R484" s="25"/>
      <c r="S484" s="25"/>
      <c r="T484" s="23"/>
      <c r="U484" s="12"/>
      <c r="V484" s="16"/>
      <c r="W484" s="16"/>
      <c r="X484" s="16"/>
      <c r="Y484" s="27"/>
      <c r="Z484" s="27"/>
      <c r="AA484" s="28"/>
      <c r="AB484" s="28"/>
      <c r="AC484" s="29" t="s">
        <v>521</v>
      </c>
    </row>
    <row r="485" spans="1:29" ht="30.75" customHeight="1" x14ac:dyDescent="0.25">
      <c r="A485" s="122"/>
      <c r="B485" s="94"/>
      <c r="C485" s="94"/>
      <c r="D485" s="94"/>
      <c r="E485" s="94"/>
      <c r="F485" s="94"/>
      <c r="G485" s="94"/>
      <c r="H485" s="94"/>
      <c r="I485" s="94"/>
      <c r="J485" s="94"/>
      <c r="K485" s="81"/>
      <c r="L485" s="19" t="s">
        <v>27</v>
      </c>
      <c r="M485" s="8"/>
      <c r="N485" s="8" t="s">
        <v>679</v>
      </c>
      <c r="O485" s="20"/>
      <c r="P485" s="21">
        <v>1</v>
      </c>
      <c r="Q485" s="21">
        <f>IFERROR(IF((+O485/P485)&gt;100%,100%,(O485/P485)),"")</f>
        <v>0</v>
      </c>
      <c r="R485" s="25"/>
      <c r="S485" s="25"/>
      <c r="T485" s="23"/>
      <c r="U485" s="12"/>
      <c r="V485" s="16"/>
      <c r="W485" s="16"/>
      <c r="X485" s="16"/>
      <c r="Y485" s="27"/>
      <c r="Z485" s="27"/>
      <c r="AA485" s="28"/>
      <c r="AB485" s="28"/>
      <c r="AC485" s="29" t="s">
        <v>521</v>
      </c>
    </row>
    <row r="486" spans="1:29" ht="30.75" customHeight="1" x14ac:dyDescent="0.25">
      <c r="A486" s="122"/>
      <c r="B486" s="94"/>
      <c r="C486" s="94"/>
      <c r="D486" s="94"/>
      <c r="E486" s="94"/>
      <c r="F486" s="94"/>
      <c r="G486" s="94"/>
      <c r="H486" s="94"/>
      <c r="I486" s="94"/>
      <c r="J486" s="94"/>
      <c r="K486" s="81"/>
      <c r="L486" s="19" t="s">
        <v>28</v>
      </c>
      <c r="M486" s="22"/>
      <c r="N486" s="8" t="s">
        <v>679</v>
      </c>
      <c r="O486" s="20"/>
      <c r="P486" s="21">
        <v>1</v>
      </c>
      <c r="Q486" s="21">
        <f>IFERROR(IF((+O486/P486)&gt;100%,100%,(O486/P486)),"")</f>
        <v>0</v>
      </c>
      <c r="R486" s="25"/>
      <c r="S486" s="25"/>
      <c r="T486" s="23"/>
      <c r="U486" s="12"/>
      <c r="V486" s="16"/>
      <c r="W486" s="16"/>
      <c r="X486" s="16"/>
      <c r="Y486" s="27"/>
      <c r="Z486" s="27"/>
      <c r="AA486" s="28"/>
      <c r="AB486" s="28"/>
      <c r="AC486" s="29" t="s">
        <v>521</v>
      </c>
    </row>
    <row r="487" spans="1:29" ht="30.75" customHeight="1" x14ac:dyDescent="0.25">
      <c r="A487" s="123"/>
      <c r="B487" s="94"/>
      <c r="C487" s="94"/>
      <c r="D487" s="94"/>
      <c r="E487" s="94"/>
      <c r="F487" s="94"/>
      <c r="G487" s="94"/>
      <c r="H487" s="94"/>
      <c r="I487" s="94"/>
      <c r="J487" s="94"/>
      <c r="K487" s="82"/>
      <c r="L487" s="35" t="s">
        <v>29</v>
      </c>
      <c r="M487" s="21"/>
      <c r="N487" s="21"/>
      <c r="O487" s="21"/>
      <c r="P487" s="21">
        <v>1</v>
      </c>
      <c r="Q487" s="21">
        <f>IFERROR(IF((+O487/P487)&gt;100%,100%,(O487/P487)),"")</f>
        <v>0</v>
      </c>
      <c r="R487" s="25"/>
      <c r="S487" s="24"/>
      <c r="T487" s="23"/>
      <c r="U487" s="16"/>
      <c r="V487" s="16"/>
      <c r="W487" s="16"/>
      <c r="X487" s="16"/>
      <c r="Y487" s="27"/>
      <c r="Z487" s="27"/>
      <c r="AA487" s="28"/>
      <c r="AB487" s="28"/>
      <c r="AC487" s="29" t="s">
        <v>521</v>
      </c>
    </row>
    <row r="488" spans="1:29" ht="30.75" customHeight="1" x14ac:dyDescent="0.25">
      <c r="A488" s="33" t="s">
        <v>2</v>
      </c>
      <c r="B488" s="33" t="s">
        <v>83</v>
      </c>
      <c r="C488" s="33" t="s">
        <v>3</v>
      </c>
      <c r="D488" s="33" t="s">
        <v>4</v>
      </c>
      <c r="E488" s="33" t="s">
        <v>5</v>
      </c>
      <c r="F488" s="33" t="s">
        <v>6</v>
      </c>
      <c r="G488" s="33" t="s">
        <v>7</v>
      </c>
      <c r="H488" s="33" t="s">
        <v>8</v>
      </c>
      <c r="I488" s="33" t="s">
        <v>9</v>
      </c>
      <c r="J488" s="33" t="s">
        <v>10</v>
      </c>
      <c r="K488" s="33" t="s">
        <v>85</v>
      </c>
      <c r="L488" s="33" t="s">
        <v>11</v>
      </c>
      <c r="M488" s="33" t="s">
        <v>12</v>
      </c>
      <c r="N488" s="33" t="s">
        <v>13</v>
      </c>
      <c r="O488" s="33" t="s">
        <v>14</v>
      </c>
      <c r="P488" s="33" t="s">
        <v>15</v>
      </c>
      <c r="Q488" s="33" t="s">
        <v>16</v>
      </c>
      <c r="R488" s="33" t="s">
        <v>79</v>
      </c>
      <c r="S488" s="34" t="s">
        <v>18</v>
      </c>
      <c r="T488" s="34" t="s">
        <v>19</v>
      </c>
      <c r="U488" s="32" t="s">
        <v>80</v>
      </c>
      <c r="V488" s="32" t="s">
        <v>20</v>
      </c>
      <c r="W488" s="32" t="s">
        <v>84</v>
      </c>
      <c r="X488" s="32" t="s">
        <v>21</v>
      </c>
      <c r="Y488" s="32" t="s">
        <v>81</v>
      </c>
      <c r="Z488" s="32" t="s">
        <v>82</v>
      </c>
      <c r="AA488" s="32" t="s">
        <v>22</v>
      </c>
      <c r="AB488" s="32" t="s">
        <v>23</v>
      </c>
      <c r="AC488" s="32" t="s">
        <v>24</v>
      </c>
    </row>
    <row r="489" spans="1:29" ht="30.75" customHeight="1" x14ac:dyDescent="0.25">
      <c r="A489" s="121">
        <v>2</v>
      </c>
      <c r="B489" s="93" t="s">
        <v>642</v>
      </c>
      <c r="C489" s="93" t="s">
        <v>513</v>
      </c>
      <c r="D489" s="93" t="s">
        <v>514</v>
      </c>
      <c r="E489" s="93" t="s">
        <v>88</v>
      </c>
      <c r="F489" s="93" t="s">
        <v>515</v>
      </c>
      <c r="G489" s="93" t="s">
        <v>516</v>
      </c>
      <c r="H489" s="93" t="s">
        <v>517</v>
      </c>
      <c r="I489" s="93" t="s">
        <v>518</v>
      </c>
      <c r="J489" s="93" t="s">
        <v>519</v>
      </c>
      <c r="K489" s="93" t="s">
        <v>520</v>
      </c>
      <c r="L489" s="19" t="s">
        <v>201</v>
      </c>
      <c r="M489" s="8"/>
      <c r="N489" s="8" t="s">
        <v>679</v>
      </c>
      <c r="O489" s="20"/>
      <c r="P489" s="21">
        <v>1</v>
      </c>
      <c r="Q489" s="21">
        <f>IFERROR(IF((+O489/P489)&gt;100%,100%,(O489/P489)),"")</f>
        <v>0</v>
      </c>
      <c r="R489" s="25"/>
      <c r="S489" s="25"/>
      <c r="T489" s="23"/>
      <c r="U489" s="30"/>
      <c r="V489" s="16"/>
      <c r="W489" s="16"/>
      <c r="X489" s="16"/>
      <c r="Y489" s="27"/>
      <c r="Z489" s="27"/>
      <c r="AA489" s="28"/>
      <c r="AB489" s="28"/>
      <c r="AC489" s="29" t="s">
        <v>521</v>
      </c>
    </row>
    <row r="490" spans="1:29" ht="30.75" customHeight="1" x14ac:dyDescent="0.25">
      <c r="A490" s="122"/>
      <c r="B490" s="94"/>
      <c r="C490" s="94"/>
      <c r="D490" s="94"/>
      <c r="E490" s="94"/>
      <c r="F490" s="94"/>
      <c r="G490" s="94"/>
      <c r="H490" s="94"/>
      <c r="I490" s="94"/>
      <c r="J490" s="94"/>
      <c r="K490" s="94"/>
      <c r="L490" s="19" t="s">
        <v>202</v>
      </c>
      <c r="M490" s="22"/>
      <c r="N490" s="8" t="s">
        <v>679</v>
      </c>
      <c r="O490" s="20"/>
      <c r="P490" s="21">
        <v>1</v>
      </c>
      <c r="Q490" s="21">
        <f>IFERROR(IF((+O490/P490)&gt;100%,100%,(O490/P490)),"")</f>
        <v>0</v>
      </c>
      <c r="R490" s="25"/>
      <c r="S490" s="25"/>
      <c r="T490" s="23"/>
      <c r="U490" s="30"/>
      <c r="V490" s="16"/>
      <c r="W490" s="16"/>
      <c r="X490" s="16"/>
      <c r="Y490" s="27"/>
      <c r="Z490" s="27"/>
      <c r="AA490" s="28"/>
      <c r="AB490" s="28"/>
      <c r="AC490" s="29" t="s">
        <v>521</v>
      </c>
    </row>
    <row r="491" spans="1:29" ht="30.75" customHeight="1" x14ac:dyDescent="0.25">
      <c r="A491" s="123"/>
      <c r="B491" s="95"/>
      <c r="C491" s="95"/>
      <c r="D491" s="95"/>
      <c r="E491" s="95"/>
      <c r="F491" s="95"/>
      <c r="G491" s="95"/>
      <c r="H491" s="95"/>
      <c r="I491" s="95"/>
      <c r="J491" s="95"/>
      <c r="K491" s="95"/>
      <c r="L491" s="35" t="s">
        <v>29</v>
      </c>
      <c r="M491" s="21"/>
      <c r="N491" s="21"/>
      <c r="O491" s="21"/>
      <c r="P491" s="21">
        <v>1</v>
      </c>
      <c r="Q491" s="21">
        <f>IFERROR(IF((+O491/P491)&gt;100%,100%,(O491/P491)),"")</f>
        <v>0</v>
      </c>
      <c r="R491" s="25"/>
      <c r="S491" s="24"/>
      <c r="T491" s="23"/>
      <c r="U491" s="16"/>
      <c r="V491" s="16"/>
      <c r="W491" s="16"/>
      <c r="X491" s="16"/>
      <c r="Y491" s="27"/>
      <c r="Z491" s="27"/>
      <c r="AA491" s="28"/>
      <c r="AB491" s="28"/>
      <c r="AC491" s="29" t="s">
        <v>521</v>
      </c>
    </row>
    <row r="492" spans="1:29" ht="30.75" customHeight="1" x14ac:dyDescent="0.25">
      <c r="A492" s="33" t="s">
        <v>2</v>
      </c>
      <c r="B492" s="33" t="s">
        <v>83</v>
      </c>
      <c r="C492" s="33" t="s">
        <v>3</v>
      </c>
      <c r="D492" s="33" t="s">
        <v>4</v>
      </c>
      <c r="E492" s="33" t="s">
        <v>5</v>
      </c>
      <c r="F492" s="33" t="s">
        <v>6</v>
      </c>
      <c r="G492" s="33" t="s">
        <v>7</v>
      </c>
      <c r="H492" s="33" t="s">
        <v>8</v>
      </c>
      <c r="I492" s="33" t="s">
        <v>9</v>
      </c>
      <c r="J492" s="33" t="s">
        <v>10</v>
      </c>
      <c r="K492" s="33" t="s">
        <v>85</v>
      </c>
      <c r="L492" s="33" t="s">
        <v>11</v>
      </c>
      <c r="M492" s="33" t="s">
        <v>12</v>
      </c>
      <c r="N492" s="33" t="s">
        <v>13</v>
      </c>
      <c r="O492" s="33" t="s">
        <v>14</v>
      </c>
      <c r="P492" s="33" t="s">
        <v>15</v>
      </c>
      <c r="Q492" s="33" t="s">
        <v>16</v>
      </c>
      <c r="R492" s="33" t="s">
        <v>79</v>
      </c>
      <c r="S492" s="34" t="s">
        <v>18</v>
      </c>
      <c r="T492" s="34" t="s">
        <v>19</v>
      </c>
      <c r="U492" s="32" t="s">
        <v>80</v>
      </c>
      <c r="V492" s="32" t="s">
        <v>20</v>
      </c>
      <c r="W492" s="32" t="s">
        <v>84</v>
      </c>
      <c r="X492" s="32" t="s">
        <v>21</v>
      </c>
      <c r="Y492" s="32" t="s">
        <v>81</v>
      </c>
      <c r="Z492" s="32" t="s">
        <v>82</v>
      </c>
      <c r="AA492" s="32" t="s">
        <v>22</v>
      </c>
      <c r="AB492" s="32" t="s">
        <v>23</v>
      </c>
      <c r="AC492" s="32" t="s">
        <v>24</v>
      </c>
    </row>
    <row r="493" spans="1:29" ht="30.75" customHeight="1" x14ac:dyDescent="0.25">
      <c r="A493" s="121">
        <v>1</v>
      </c>
      <c r="B493" s="93" t="s">
        <v>642</v>
      </c>
      <c r="C493" s="93" t="s">
        <v>522</v>
      </c>
      <c r="D493" s="93" t="s">
        <v>523</v>
      </c>
      <c r="E493" s="93" t="s">
        <v>88</v>
      </c>
      <c r="F493" s="93" t="s">
        <v>30</v>
      </c>
      <c r="G493" s="93" t="s">
        <v>25</v>
      </c>
      <c r="H493" s="93" t="s">
        <v>524</v>
      </c>
      <c r="I493" s="93" t="s">
        <v>525</v>
      </c>
      <c r="J493" s="93" t="s">
        <v>526</v>
      </c>
      <c r="K493" s="80" t="s">
        <v>527</v>
      </c>
      <c r="L493" s="19" t="s">
        <v>201</v>
      </c>
      <c r="M493" s="8"/>
      <c r="N493" s="8" t="s">
        <v>679</v>
      </c>
      <c r="O493" s="20"/>
      <c r="P493" s="21">
        <v>1</v>
      </c>
      <c r="Q493" s="21">
        <f>IFERROR(IF((+O493/P493)&gt;100%,100%,(O493/P493)),"")</f>
        <v>0</v>
      </c>
      <c r="R493" s="25"/>
      <c r="S493" s="25"/>
      <c r="T493" s="23"/>
      <c r="U493" s="30"/>
      <c r="V493" s="16"/>
      <c r="W493" s="16"/>
      <c r="X493" s="16"/>
      <c r="Y493" s="27"/>
      <c r="Z493" s="27"/>
      <c r="AA493" s="28"/>
      <c r="AB493" s="28"/>
      <c r="AC493" s="29" t="s">
        <v>540</v>
      </c>
    </row>
    <row r="494" spans="1:29" ht="30.75" customHeight="1" x14ac:dyDescent="0.25">
      <c r="A494" s="122"/>
      <c r="B494" s="94"/>
      <c r="C494" s="94"/>
      <c r="D494" s="94"/>
      <c r="E494" s="94"/>
      <c r="F494" s="94"/>
      <c r="G494" s="94"/>
      <c r="H494" s="94"/>
      <c r="I494" s="94"/>
      <c r="J494" s="94"/>
      <c r="K494" s="81"/>
      <c r="L494" s="19" t="s">
        <v>202</v>
      </c>
      <c r="M494" s="22"/>
      <c r="N494" s="8" t="s">
        <v>679</v>
      </c>
      <c r="O494" s="20"/>
      <c r="P494" s="21">
        <v>1</v>
      </c>
      <c r="Q494" s="21">
        <f>IFERROR(IF((+O494/P494)&gt;100%,100%,(O494/P494)),"")</f>
        <v>0</v>
      </c>
      <c r="R494" s="25"/>
      <c r="S494" s="25"/>
      <c r="T494" s="23"/>
      <c r="U494" s="30"/>
      <c r="V494" s="16"/>
      <c r="W494" s="16"/>
      <c r="X494" s="16"/>
      <c r="Y494" s="27"/>
      <c r="Z494" s="27"/>
      <c r="AA494" s="28"/>
      <c r="AB494" s="28"/>
      <c r="AC494" s="29" t="s">
        <v>540</v>
      </c>
    </row>
    <row r="495" spans="1:29" ht="30.75" customHeight="1" x14ac:dyDescent="0.25">
      <c r="A495" s="123"/>
      <c r="B495" s="94"/>
      <c r="C495" s="94"/>
      <c r="D495" s="94"/>
      <c r="E495" s="94"/>
      <c r="F495" s="94"/>
      <c r="G495" s="94"/>
      <c r="H495" s="94"/>
      <c r="I495" s="94"/>
      <c r="J495" s="94"/>
      <c r="K495" s="81"/>
      <c r="L495" s="35" t="s">
        <v>29</v>
      </c>
      <c r="M495" s="21"/>
      <c r="N495" s="21"/>
      <c r="O495" s="21"/>
      <c r="P495" s="21">
        <v>1</v>
      </c>
      <c r="Q495" s="21">
        <f>IFERROR(IF((+O495/P495)&gt;100%,100%,(O495/P495)),"")</f>
        <v>0</v>
      </c>
      <c r="R495" s="25"/>
      <c r="S495" s="24"/>
      <c r="T495" s="23"/>
      <c r="U495" s="16"/>
      <c r="V495" s="16"/>
      <c r="W495" s="16"/>
      <c r="X495" s="16"/>
      <c r="Y495" s="27"/>
      <c r="Z495" s="27"/>
      <c r="AA495" s="28"/>
      <c r="AB495" s="28"/>
      <c r="AC495" s="29" t="s">
        <v>540</v>
      </c>
    </row>
    <row r="496" spans="1:29" ht="30.75" customHeight="1" x14ac:dyDescent="0.25">
      <c r="A496" s="33" t="s">
        <v>2</v>
      </c>
      <c r="B496" s="33" t="s">
        <v>83</v>
      </c>
      <c r="C496" s="33" t="s">
        <v>3</v>
      </c>
      <c r="D496" s="33" t="s">
        <v>4</v>
      </c>
      <c r="E496" s="33" t="s">
        <v>5</v>
      </c>
      <c r="F496" s="33" t="s">
        <v>6</v>
      </c>
      <c r="G496" s="33" t="s">
        <v>7</v>
      </c>
      <c r="H496" s="33" t="s">
        <v>8</v>
      </c>
      <c r="I496" s="33" t="s">
        <v>9</v>
      </c>
      <c r="J496" s="33" t="s">
        <v>10</v>
      </c>
      <c r="K496" s="33" t="s">
        <v>85</v>
      </c>
      <c r="L496" s="33" t="s">
        <v>11</v>
      </c>
      <c r="M496" s="33" t="s">
        <v>12</v>
      </c>
      <c r="N496" s="33" t="s">
        <v>13</v>
      </c>
      <c r="O496" s="33" t="s">
        <v>14</v>
      </c>
      <c r="P496" s="33" t="s">
        <v>15</v>
      </c>
      <c r="Q496" s="33" t="s">
        <v>16</v>
      </c>
      <c r="R496" s="33" t="s">
        <v>79</v>
      </c>
      <c r="S496" s="34" t="s">
        <v>18</v>
      </c>
      <c r="T496" s="34" t="s">
        <v>19</v>
      </c>
      <c r="U496" s="32" t="s">
        <v>80</v>
      </c>
      <c r="V496" s="32" t="s">
        <v>20</v>
      </c>
      <c r="W496" s="32" t="s">
        <v>84</v>
      </c>
      <c r="X496" s="32" t="s">
        <v>21</v>
      </c>
      <c r="Y496" s="32" t="s">
        <v>81</v>
      </c>
      <c r="Z496" s="32" t="s">
        <v>82</v>
      </c>
      <c r="AA496" s="32" t="s">
        <v>22</v>
      </c>
      <c r="AB496" s="32" t="s">
        <v>23</v>
      </c>
      <c r="AC496" s="32" t="s">
        <v>24</v>
      </c>
    </row>
    <row r="497" spans="1:29" ht="30.75" customHeight="1" x14ac:dyDescent="0.25">
      <c r="A497" s="121">
        <v>2</v>
      </c>
      <c r="B497" s="93" t="s">
        <v>642</v>
      </c>
      <c r="C497" s="93" t="s">
        <v>528</v>
      </c>
      <c r="D497" s="109" t="s">
        <v>529</v>
      </c>
      <c r="E497" s="93" t="s">
        <v>88</v>
      </c>
      <c r="F497" s="109" t="s">
        <v>47</v>
      </c>
      <c r="G497" s="93" t="s">
        <v>25</v>
      </c>
      <c r="H497" s="93" t="s">
        <v>530</v>
      </c>
      <c r="I497" s="93" t="s">
        <v>531</v>
      </c>
      <c r="J497" s="93" t="s">
        <v>532</v>
      </c>
      <c r="K497" s="80" t="s">
        <v>533</v>
      </c>
      <c r="L497" s="19" t="s">
        <v>47</v>
      </c>
      <c r="M497" s="8"/>
      <c r="N497" s="8" t="s">
        <v>679</v>
      </c>
      <c r="O497" s="20"/>
      <c r="P497" s="21">
        <v>1</v>
      </c>
      <c r="Q497" s="21">
        <f>IFERROR(IF((+O497/P497)&gt;100%,100%,(O497/P497)),"")</f>
        <v>0</v>
      </c>
      <c r="R497" s="25"/>
      <c r="S497" s="25"/>
      <c r="T497" s="23"/>
      <c r="U497" s="30"/>
      <c r="V497" s="16"/>
      <c r="W497" s="16"/>
      <c r="X497" s="16"/>
      <c r="Y497" s="27"/>
      <c r="Z497" s="27"/>
      <c r="AA497" s="28"/>
      <c r="AB497" s="28"/>
      <c r="AC497" s="29" t="s">
        <v>540</v>
      </c>
    </row>
    <row r="498" spans="1:29" ht="30.75" customHeight="1" x14ac:dyDescent="0.25">
      <c r="A498" s="123"/>
      <c r="B498" s="94"/>
      <c r="C498" s="94"/>
      <c r="D498" s="152"/>
      <c r="E498" s="94"/>
      <c r="F498" s="110"/>
      <c r="G498" s="94"/>
      <c r="H498" s="94"/>
      <c r="I498" s="94"/>
      <c r="J498" s="94"/>
      <c r="K498" s="81"/>
      <c r="L498" s="35" t="s">
        <v>29</v>
      </c>
      <c r="M498" s="21"/>
      <c r="N498" s="21"/>
      <c r="O498" s="21"/>
      <c r="P498" s="21">
        <v>1</v>
      </c>
      <c r="Q498" s="21">
        <f>IFERROR(IF((+O498/P498)&gt;100%,100%,(O498/P498)),"")</f>
        <v>0</v>
      </c>
      <c r="R498" s="25"/>
      <c r="S498" s="24"/>
      <c r="T498" s="23"/>
      <c r="U498" s="16"/>
      <c r="V498" s="16"/>
      <c r="W498" s="16"/>
      <c r="X498" s="16"/>
      <c r="Y498" s="27"/>
      <c r="Z498" s="27"/>
      <c r="AA498" s="28"/>
      <c r="AB498" s="28"/>
      <c r="AC498" s="29" t="s">
        <v>540</v>
      </c>
    </row>
    <row r="499" spans="1:29" ht="30.75" customHeight="1" x14ac:dyDescent="0.25">
      <c r="A499" s="33" t="s">
        <v>2</v>
      </c>
      <c r="B499" s="33" t="s">
        <v>83</v>
      </c>
      <c r="C499" s="33" t="s">
        <v>3</v>
      </c>
      <c r="D499" s="33" t="s">
        <v>4</v>
      </c>
      <c r="E499" s="33" t="s">
        <v>5</v>
      </c>
      <c r="F499" s="33" t="s">
        <v>6</v>
      </c>
      <c r="G499" s="33" t="s">
        <v>7</v>
      </c>
      <c r="H499" s="33" t="s">
        <v>8</v>
      </c>
      <c r="I499" s="33" t="s">
        <v>9</v>
      </c>
      <c r="J499" s="33" t="s">
        <v>10</v>
      </c>
      <c r="K499" s="33" t="s">
        <v>85</v>
      </c>
      <c r="L499" s="33" t="s">
        <v>11</v>
      </c>
      <c r="M499" s="33" t="s">
        <v>12</v>
      </c>
      <c r="N499" s="33" t="s">
        <v>13</v>
      </c>
      <c r="O499" s="33" t="s">
        <v>14</v>
      </c>
      <c r="P499" s="33" t="s">
        <v>15</v>
      </c>
      <c r="Q499" s="33" t="s">
        <v>16</v>
      </c>
      <c r="R499" s="33" t="s">
        <v>79</v>
      </c>
      <c r="S499" s="34" t="s">
        <v>18</v>
      </c>
      <c r="T499" s="34" t="s">
        <v>19</v>
      </c>
      <c r="U499" s="32" t="s">
        <v>80</v>
      </c>
      <c r="V499" s="32" t="s">
        <v>20</v>
      </c>
      <c r="W499" s="32" t="s">
        <v>84</v>
      </c>
      <c r="X499" s="32" t="s">
        <v>21</v>
      </c>
      <c r="Y499" s="32" t="s">
        <v>81</v>
      </c>
      <c r="Z499" s="32" t="s">
        <v>82</v>
      </c>
      <c r="AA499" s="32" t="s">
        <v>22</v>
      </c>
      <c r="AB499" s="32" t="s">
        <v>23</v>
      </c>
      <c r="AC499" s="32" t="s">
        <v>24</v>
      </c>
    </row>
    <row r="500" spans="1:29" ht="30.75" customHeight="1" x14ac:dyDescent="0.25">
      <c r="A500" s="121">
        <v>3</v>
      </c>
      <c r="B500" s="90" t="s">
        <v>642</v>
      </c>
      <c r="C500" s="90" t="s">
        <v>534</v>
      </c>
      <c r="D500" s="90" t="s">
        <v>535</v>
      </c>
      <c r="E500" s="93" t="s">
        <v>135</v>
      </c>
      <c r="F500" s="90" t="s">
        <v>47</v>
      </c>
      <c r="G500" s="90" t="s">
        <v>25</v>
      </c>
      <c r="H500" s="154" t="s">
        <v>536</v>
      </c>
      <c r="I500" s="93" t="s">
        <v>537</v>
      </c>
      <c r="J500" s="90" t="s">
        <v>538</v>
      </c>
      <c r="K500" s="153" t="s">
        <v>539</v>
      </c>
      <c r="L500" s="19" t="s">
        <v>47</v>
      </c>
      <c r="M500" s="8"/>
      <c r="N500" s="8" t="s">
        <v>679</v>
      </c>
      <c r="O500" s="20"/>
      <c r="P500" s="21">
        <v>1</v>
      </c>
      <c r="Q500" s="21">
        <f>IFERROR(IF((+O500/P500)&gt;100%,100%,(O500/P500)),"")</f>
        <v>0</v>
      </c>
      <c r="R500" s="25"/>
      <c r="S500" s="25"/>
      <c r="T500" s="23"/>
      <c r="U500" s="30"/>
      <c r="V500" s="16"/>
      <c r="W500" s="16"/>
      <c r="X500" s="16"/>
      <c r="Y500" s="27"/>
      <c r="Z500" s="27"/>
      <c r="AA500" s="28"/>
      <c r="AB500" s="28"/>
      <c r="AC500" s="29" t="s">
        <v>540</v>
      </c>
    </row>
    <row r="501" spans="1:29" ht="30.75" customHeight="1" x14ac:dyDescent="0.25">
      <c r="A501" s="123"/>
      <c r="B501" s="90"/>
      <c r="C501" s="90"/>
      <c r="D501" s="90"/>
      <c r="E501" s="94"/>
      <c r="F501" s="90"/>
      <c r="G501" s="90"/>
      <c r="H501" s="90"/>
      <c r="I501" s="155"/>
      <c r="J501" s="90"/>
      <c r="K501" s="81"/>
      <c r="L501" s="35" t="s">
        <v>29</v>
      </c>
      <c r="M501" s="21"/>
      <c r="N501" s="21"/>
      <c r="O501" s="21"/>
      <c r="P501" s="21">
        <v>1</v>
      </c>
      <c r="Q501" s="21">
        <f>IFERROR(IF((+O501/P501)&gt;100%,100%,(O501/P501)),"")</f>
        <v>0</v>
      </c>
      <c r="R501" s="25"/>
      <c r="S501" s="24"/>
      <c r="T501" s="23"/>
      <c r="U501" s="16"/>
      <c r="V501" s="16"/>
      <c r="W501" s="16"/>
      <c r="X501" s="16"/>
      <c r="Y501" s="27"/>
      <c r="Z501" s="27"/>
      <c r="AA501" s="28"/>
      <c r="AB501" s="28"/>
      <c r="AC501" s="29" t="s">
        <v>540</v>
      </c>
    </row>
    <row r="502" spans="1:29" ht="30.75" customHeight="1" x14ac:dyDescent="0.25">
      <c r="A502" s="33" t="s">
        <v>2</v>
      </c>
      <c r="B502" s="33" t="s">
        <v>83</v>
      </c>
      <c r="C502" s="33" t="s">
        <v>3</v>
      </c>
      <c r="D502" s="33" t="s">
        <v>4</v>
      </c>
      <c r="E502" s="33" t="s">
        <v>5</v>
      </c>
      <c r="F502" s="33" t="s">
        <v>6</v>
      </c>
      <c r="G502" s="33" t="s">
        <v>7</v>
      </c>
      <c r="H502" s="33" t="s">
        <v>8</v>
      </c>
      <c r="I502" s="33" t="s">
        <v>9</v>
      </c>
      <c r="J502" s="33" t="s">
        <v>10</v>
      </c>
      <c r="K502" s="33" t="s">
        <v>85</v>
      </c>
      <c r="L502" s="33" t="s">
        <v>11</v>
      </c>
      <c r="M502" s="33" t="s">
        <v>12</v>
      </c>
      <c r="N502" s="33" t="s">
        <v>13</v>
      </c>
      <c r="O502" s="33" t="s">
        <v>14</v>
      </c>
      <c r="P502" s="33" t="s">
        <v>15</v>
      </c>
      <c r="Q502" s="33" t="s">
        <v>16</v>
      </c>
      <c r="R502" s="33" t="s">
        <v>79</v>
      </c>
      <c r="S502" s="34" t="s">
        <v>18</v>
      </c>
      <c r="T502" s="34" t="s">
        <v>19</v>
      </c>
      <c r="U502" s="32" t="s">
        <v>80</v>
      </c>
      <c r="V502" s="32" t="s">
        <v>20</v>
      </c>
      <c r="W502" s="32" t="s">
        <v>84</v>
      </c>
      <c r="X502" s="32" t="s">
        <v>21</v>
      </c>
      <c r="Y502" s="32" t="s">
        <v>81</v>
      </c>
      <c r="Z502" s="32" t="s">
        <v>82</v>
      </c>
      <c r="AA502" s="32" t="s">
        <v>22</v>
      </c>
      <c r="AB502" s="32" t="s">
        <v>23</v>
      </c>
      <c r="AC502" s="32" t="s">
        <v>24</v>
      </c>
    </row>
    <row r="503" spans="1:29" ht="30.75" customHeight="1" x14ac:dyDescent="0.25">
      <c r="A503" s="121">
        <v>1</v>
      </c>
      <c r="B503" s="144" t="s">
        <v>642</v>
      </c>
      <c r="C503" s="90" t="s">
        <v>541</v>
      </c>
      <c r="D503" s="90" t="s">
        <v>542</v>
      </c>
      <c r="E503" s="99" t="s">
        <v>88</v>
      </c>
      <c r="F503" s="99" t="s">
        <v>89</v>
      </c>
      <c r="G503" s="99" t="s">
        <v>25</v>
      </c>
      <c r="H503" s="90" t="s">
        <v>543</v>
      </c>
      <c r="I503" s="90" t="s">
        <v>544</v>
      </c>
      <c r="J503" s="90" t="s">
        <v>545</v>
      </c>
      <c r="K503" s="80" t="s">
        <v>546</v>
      </c>
      <c r="L503" s="8" t="s">
        <v>38</v>
      </c>
      <c r="M503" s="8"/>
      <c r="N503" s="13">
        <v>4</v>
      </c>
      <c r="O503" s="20"/>
      <c r="P503" s="21">
        <v>1</v>
      </c>
      <c r="Q503" s="21">
        <f t="shared" ref="Q503:Q505" si="123">IFERROR(IF((+O503/P503)&gt;100%,100%,(O503/P503)),"")</f>
        <v>0</v>
      </c>
      <c r="R503" s="22"/>
      <c r="S503" s="22"/>
      <c r="T503" s="31"/>
      <c r="U503" s="30"/>
      <c r="V503" s="16"/>
      <c r="W503" s="16"/>
      <c r="X503" s="16"/>
      <c r="Y503" s="27"/>
      <c r="Z503" s="16"/>
      <c r="AA503" s="16"/>
      <c r="AB503" s="16"/>
      <c r="AC503" s="29" t="s">
        <v>553</v>
      </c>
    </row>
    <row r="504" spans="1:29" ht="30.75" customHeight="1" x14ac:dyDescent="0.25">
      <c r="A504" s="122"/>
      <c r="B504" s="145"/>
      <c r="C504" s="90"/>
      <c r="D504" s="90"/>
      <c r="E504" s="99"/>
      <c r="F504" s="99"/>
      <c r="G504" s="99"/>
      <c r="H504" s="90"/>
      <c r="I504" s="90"/>
      <c r="J504" s="90"/>
      <c r="K504" s="81"/>
      <c r="L504" s="8" t="s">
        <v>39</v>
      </c>
      <c r="M504" s="8"/>
      <c r="N504" s="13">
        <v>11</v>
      </c>
      <c r="O504" s="20"/>
      <c r="P504" s="21">
        <v>1</v>
      </c>
      <c r="Q504" s="21">
        <f t="shared" si="123"/>
        <v>0</v>
      </c>
      <c r="R504" s="22"/>
      <c r="S504" s="22"/>
      <c r="T504" s="31"/>
      <c r="U504" s="30"/>
      <c r="V504" s="16"/>
      <c r="W504" s="16"/>
      <c r="X504" s="16"/>
      <c r="Y504" s="27"/>
      <c r="Z504" s="27"/>
      <c r="AA504" s="28"/>
      <c r="AB504" s="28"/>
      <c r="AC504" s="29" t="s">
        <v>553</v>
      </c>
    </row>
    <row r="505" spans="1:29" ht="30.75" customHeight="1" x14ac:dyDescent="0.25">
      <c r="A505" s="122"/>
      <c r="B505" s="145"/>
      <c r="C505" s="90"/>
      <c r="D505" s="90"/>
      <c r="E505" s="99"/>
      <c r="F505" s="99"/>
      <c r="G505" s="99"/>
      <c r="H505" s="90"/>
      <c r="I505" s="90"/>
      <c r="J505" s="90"/>
      <c r="K505" s="81"/>
      <c r="L505" s="8" t="s">
        <v>40</v>
      </c>
      <c r="M505" s="8"/>
      <c r="N505" s="13">
        <v>0</v>
      </c>
      <c r="O505" s="20"/>
      <c r="P505" s="21">
        <v>1</v>
      </c>
      <c r="Q505" s="21">
        <f t="shared" si="123"/>
        <v>0</v>
      </c>
      <c r="R505" s="22"/>
      <c r="S505" s="22"/>
      <c r="T505" s="31"/>
      <c r="U505" s="30"/>
      <c r="V505" s="16"/>
      <c r="W505" s="16"/>
      <c r="X505" s="16"/>
      <c r="Y505" s="27"/>
      <c r="Z505" s="27"/>
      <c r="AA505" s="28"/>
      <c r="AB505" s="28"/>
      <c r="AC505" s="29" t="s">
        <v>553</v>
      </c>
    </row>
    <row r="506" spans="1:29" ht="30.75" customHeight="1" x14ac:dyDescent="0.25">
      <c r="A506" s="122"/>
      <c r="B506" s="145"/>
      <c r="C506" s="90"/>
      <c r="D506" s="90"/>
      <c r="E506" s="99"/>
      <c r="F506" s="99"/>
      <c r="G506" s="99"/>
      <c r="H506" s="90"/>
      <c r="I506" s="90"/>
      <c r="J506" s="90"/>
      <c r="K506" s="81"/>
      <c r="L506" s="8" t="s">
        <v>41</v>
      </c>
      <c r="M506" s="22"/>
      <c r="N506" s="13">
        <v>0</v>
      </c>
      <c r="O506" s="20"/>
      <c r="P506" s="21">
        <v>1</v>
      </c>
      <c r="Q506" s="21">
        <f>IFERROR(IF((+O506/P506)&gt;100%,100%,(O506/P506)),"")</f>
        <v>0</v>
      </c>
      <c r="R506" s="22"/>
      <c r="S506" s="22"/>
      <c r="T506" s="31"/>
      <c r="U506" s="30"/>
      <c r="V506" s="16"/>
      <c r="W506" s="16"/>
      <c r="X506" s="16"/>
      <c r="Y506" s="27"/>
      <c r="Z506" s="27"/>
      <c r="AA506" s="28"/>
      <c r="AB506" s="28"/>
      <c r="AC506" s="29" t="s">
        <v>553</v>
      </c>
    </row>
    <row r="507" spans="1:29" ht="30.75" customHeight="1" x14ac:dyDescent="0.25">
      <c r="A507" s="123"/>
      <c r="B507" s="146"/>
      <c r="C507" s="90"/>
      <c r="D507" s="90"/>
      <c r="E507" s="99"/>
      <c r="F507" s="99"/>
      <c r="G507" s="99"/>
      <c r="H507" s="90"/>
      <c r="I507" s="90"/>
      <c r="J507" s="90"/>
      <c r="K507" s="82"/>
      <c r="L507" s="35" t="s">
        <v>29</v>
      </c>
      <c r="M507" s="21"/>
      <c r="N507" s="21"/>
      <c r="O507" s="21"/>
      <c r="P507" s="21">
        <v>1</v>
      </c>
      <c r="Q507" s="21">
        <f>IFERROR(IF((+O507/P507)&gt;100%,100%,(O507/P507)),"")</f>
        <v>0</v>
      </c>
      <c r="R507" s="22"/>
      <c r="S507" s="24"/>
      <c r="T507" s="31"/>
      <c r="U507" s="16"/>
      <c r="V507" s="16"/>
      <c r="W507" s="16"/>
      <c r="X507" s="16"/>
      <c r="Y507" s="27"/>
      <c r="Z507" s="27"/>
      <c r="AA507" s="28"/>
      <c r="AB507" s="28"/>
      <c r="AC507" s="29" t="s">
        <v>553</v>
      </c>
    </row>
    <row r="508" spans="1:29" ht="30.75" customHeight="1" x14ac:dyDescent="0.25">
      <c r="A508" s="33" t="s">
        <v>2</v>
      </c>
      <c r="B508" s="33" t="s">
        <v>83</v>
      </c>
      <c r="C508" s="33" t="s">
        <v>3</v>
      </c>
      <c r="D508" s="33" t="s">
        <v>4</v>
      </c>
      <c r="E508" s="33" t="s">
        <v>5</v>
      </c>
      <c r="F508" s="33" t="s">
        <v>6</v>
      </c>
      <c r="G508" s="33" t="s">
        <v>7</v>
      </c>
      <c r="H508" s="33" t="s">
        <v>8</v>
      </c>
      <c r="I508" s="33" t="s">
        <v>9</v>
      </c>
      <c r="J508" s="33" t="s">
        <v>10</v>
      </c>
      <c r="K508" s="33" t="s">
        <v>85</v>
      </c>
      <c r="L508" s="33" t="s">
        <v>11</v>
      </c>
      <c r="M508" s="33" t="s">
        <v>12</v>
      </c>
      <c r="N508" s="33" t="s">
        <v>13</v>
      </c>
      <c r="O508" s="33" t="s">
        <v>14</v>
      </c>
      <c r="P508" s="33" t="s">
        <v>15</v>
      </c>
      <c r="Q508" s="33" t="s">
        <v>16</v>
      </c>
      <c r="R508" s="33" t="s">
        <v>79</v>
      </c>
      <c r="S508" s="34" t="s">
        <v>18</v>
      </c>
      <c r="T508" s="34" t="s">
        <v>19</v>
      </c>
      <c r="U508" s="32" t="s">
        <v>80</v>
      </c>
      <c r="V508" s="32" t="s">
        <v>20</v>
      </c>
      <c r="W508" s="32" t="s">
        <v>84</v>
      </c>
      <c r="X508" s="32" t="s">
        <v>21</v>
      </c>
      <c r="Y508" s="32" t="s">
        <v>81</v>
      </c>
      <c r="Z508" s="32" t="s">
        <v>82</v>
      </c>
      <c r="AA508" s="32" t="s">
        <v>22</v>
      </c>
      <c r="AB508" s="32" t="s">
        <v>23</v>
      </c>
      <c r="AC508" s="32" t="s">
        <v>24</v>
      </c>
    </row>
    <row r="509" spans="1:29" ht="87" customHeight="1" x14ac:dyDescent="0.25">
      <c r="A509" s="121">
        <v>2</v>
      </c>
      <c r="B509" s="144" t="s">
        <v>642</v>
      </c>
      <c r="C509" s="90" t="s">
        <v>754</v>
      </c>
      <c r="D509" s="90" t="s">
        <v>755</v>
      </c>
      <c r="E509" s="99" t="s">
        <v>756</v>
      </c>
      <c r="F509" s="99" t="s">
        <v>757</v>
      </c>
      <c r="G509" s="99" t="s">
        <v>758</v>
      </c>
      <c r="H509" s="90" t="s">
        <v>759</v>
      </c>
      <c r="I509" s="90" t="s">
        <v>760</v>
      </c>
      <c r="J509" s="90" t="s">
        <v>761</v>
      </c>
      <c r="K509" s="80" t="s">
        <v>762</v>
      </c>
      <c r="L509" s="19" t="s">
        <v>201</v>
      </c>
      <c r="M509" s="8"/>
      <c r="N509" s="8" t="s">
        <v>679</v>
      </c>
      <c r="O509" s="20"/>
      <c r="P509" s="21">
        <v>0.8</v>
      </c>
      <c r="Q509" s="21">
        <f>IFERROR(IF((+O509/P509)&gt;100%,100%,(O509/P509)),"")</f>
        <v>0</v>
      </c>
      <c r="R509" s="25"/>
      <c r="S509" s="25"/>
      <c r="T509" s="23"/>
      <c r="U509" s="30"/>
      <c r="V509" s="16"/>
      <c r="W509" s="16"/>
      <c r="X509" s="16"/>
      <c r="Y509" s="27"/>
      <c r="Z509" s="27"/>
      <c r="AA509" s="28"/>
      <c r="AB509" s="28"/>
      <c r="AC509" s="29" t="s">
        <v>553</v>
      </c>
    </row>
    <row r="510" spans="1:29" ht="30.75" customHeight="1" x14ac:dyDescent="0.25">
      <c r="A510" s="122"/>
      <c r="B510" s="145"/>
      <c r="C510" s="90"/>
      <c r="D510" s="90"/>
      <c r="E510" s="99"/>
      <c r="F510" s="99"/>
      <c r="G510" s="99"/>
      <c r="H510" s="90"/>
      <c r="I510" s="90"/>
      <c r="J510" s="90"/>
      <c r="K510" s="81"/>
      <c r="L510" s="19" t="s">
        <v>202</v>
      </c>
      <c r="M510" s="22"/>
      <c r="N510" s="8" t="s">
        <v>679</v>
      </c>
      <c r="O510" s="20"/>
      <c r="P510" s="21">
        <v>0.8</v>
      </c>
      <c r="Q510" s="21">
        <f>IFERROR(IF((+O510/P510)&gt;100%,100%,(O510/P510)),"")</f>
        <v>0</v>
      </c>
      <c r="R510" s="25"/>
      <c r="S510" s="25"/>
      <c r="T510" s="23"/>
      <c r="U510" s="30"/>
      <c r="V510" s="16"/>
      <c r="W510" s="16"/>
      <c r="X510" s="16"/>
      <c r="Y510" s="27"/>
      <c r="Z510" s="27"/>
      <c r="AA510" s="28"/>
      <c r="AB510" s="28"/>
      <c r="AC510" s="29"/>
    </row>
    <row r="511" spans="1:29" ht="30.75" customHeight="1" x14ac:dyDescent="0.25">
      <c r="A511" s="123"/>
      <c r="B511" s="145"/>
      <c r="C511" s="90"/>
      <c r="D511" s="90"/>
      <c r="E511" s="99"/>
      <c r="F511" s="99"/>
      <c r="G511" s="99"/>
      <c r="H511" s="90"/>
      <c r="I511" s="90"/>
      <c r="J511" s="90"/>
      <c r="K511" s="81"/>
      <c r="L511" s="35" t="s">
        <v>29</v>
      </c>
      <c r="M511" s="21"/>
      <c r="N511" s="21"/>
      <c r="O511" s="21"/>
      <c r="P511" s="21">
        <v>0.8</v>
      </c>
      <c r="Q511" s="21">
        <f>IFERROR(IF((+O511/P511)&gt;100%,100%,(O511/P511)),"")</f>
        <v>0</v>
      </c>
      <c r="R511" s="25"/>
      <c r="S511" s="24"/>
      <c r="T511" s="23"/>
      <c r="U511" s="16"/>
      <c r="V511" s="16"/>
      <c r="W511" s="16"/>
      <c r="X511" s="16"/>
      <c r="Y511" s="27"/>
      <c r="Z511" s="27"/>
      <c r="AA511" s="28"/>
      <c r="AB511" s="28"/>
      <c r="AC511" s="29" t="s">
        <v>553</v>
      </c>
    </row>
    <row r="512" spans="1:29" ht="30.75" customHeight="1" x14ac:dyDescent="0.25">
      <c r="A512" s="33" t="s">
        <v>2</v>
      </c>
      <c r="B512" s="33" t="s">
        <v>83</v>
      </c>
      <c r="C512" s="33" t="s">
        <v>3</v>
      </c>
      <c r="D512" s="33" t="s">
        <v>4</v>
      </c>
      <c r="E512" s="33" t="s">
        <v>5</v>
      </c>
      <c r="F512" s="33" t="s">
        <v>6</v>
      </c>
      <c r="G512" s="33" t="s">
        <v>7</v>
      </c>
      <c r="H512" s="33" t="s">
        <v>8</v>
      </c>
      <c r="I512" s="33" t="s">
        <v>9</v>
      </c>
      <c r="J512" s="33" t="s">
        <v>10</v>
      </c>
      <c r="K512" s="33" t="s">
        <v>85</v>
      </c>
      <c r="L512" s="33" t="s">
        <v>11</v>
      </c>
      <c r="M512" s="33" t="s">
        <v>12</v>
      </c>
      <c r="N512" s="33" t="s">
        <v>13</v>
      </c>
      <c r="O512" s="33" t="s">
        <v>14</v>
      </c>
      <c r="P512" s="33" t="s">
        <v>15</v>
      </c>
      <c r="Q512" s="33" t="s">
        <v>16</v>
      </c>
      <c r="R512" s="33" t="s">
        <v>79</v>
      </c>
      <c r="S512" s="34" t="s">
        <v>18</v>
      </c>
      <c r="T512" s="34" t="s">
        <v>19</v>
      </c>
      <c r="U512" s="32" t="s">
        <v>80</v>
      </c>
      <c r="V512" s="32" t="s">
        <v>20</v>
      </c>
      <c r="W512" s="32" t="s">
        <v>84</v>
      </c>
      <c r="X512" s="32" t="s">
        <v>21</v>
      </c>
      <c r="Y512" s="32" t="s">
        <v>81</v>
      </c>
      <c r="Z512" s="32" t="s">
        <v>82</v>
      </c>
      <c r="AA512" s="32" t="s">
        <v>22</v>
      </c>
      <c r="AB512" s="32" t="s">
        <v>23</v>
      </c>
      <c r="AC512" s="32" t="s">
        <v>24</v>
      </c>
    </row>
    <row r="513" spans="1:29" ht="30.75" customHeight="1" x14ac:dyDescent="0.25">
      <c r="A513" s="121">
        <v>3</v>
      </c>
      <c r="B513" s="144" t="s">
        <v>642</v>
      </c>
      <c r="C513" s="90" t="s">
        <v>547</v>
      </c>
      <c r="D513" s="90" t="s">
        <v>548</v>
      </c>
      <c r="E513" s="99" t="s">
        <v>88</v>
      </c>
      <c r="F513" s="99" t="s">
        <v>30</v>
      </c>
      <c r="G513" s="99" t="s">
        <v>25</v>
      </c>
      <c r="H513" s="97" t="s">
        <v>549</v>
      </c>
      <c r="I513" s="90" t="s">
        <v>550</v>
      </c>
      <c r="J513" s="90" t="s">
        <v>551</v>
      </c>
      <c r="K513" s="156" t="s">
        <v>552</v>
      </c>
      <c r="L513" s="19" t="s">
        <v>201</v>
      </c>
      <c r="M513" s="8"/>
      <c r="N513" s="13">
        <v>18</v>
      </c>
      <c r="O513" s="20"/>
      <c r="P513" s="21">
        <v>1</v>
      </c>
      <c r="Q513" s="21">
        <f>IFERROR(IF((+O513/P513)&gt;100%,100%,(O513/P513)),"")</f>
        <v>0</v>
      </c>
      <c r="R513" s="25"/>
      <c r="S513" s="25"/>
      <c r="T513" s="23"/>
      <c r="U513" s="30"/>
      <c r="V513" s="16"/>
      <c r="W513" s="16"/>
      <c r="X513" s="16"/>
      <c r="Y513" s="27"/>
      <c r="Z513" s="27"/>
      <c r="AA513" s="28"/>
      <c r="AB513" s="28"/>
      <c r="AC513" s="29" t="s">
        <v>553</v>
      </c>
    </row>
    <row r="514" spans="1:29" ht="30.75" customHeight="1" x14ac:dyDescent="0.25">
      <c r="A514" s="122"/>
      <c r="B514" s="145"/>
      <c r="C514" s="90"/>
      <c r="D514" s="90"/>
      <c r="E514" s="99"/>
      <c r="F514" s="99"/>
      <c r="G514" s="99"/>
      <c r="H514" s="97"/>
      <c r="I514" s="90"/>
      <c r="J514" s="90"/>
      <c r="K514" s="157"/>
      <c r="L514" s="19" t="s">
        <v>202</v>
      </c>
      <c r="M514" s="22"/>
      <c r="N514" s="13">
        <v>21</v>
      </c>
      <c r="O514" s="20"/>
      <c r="P514" s="21">
        <v>1</v>
      </c>
      <c r="Q514" s="21">
        <f>IFERROR(IF((+O514/P514)&gt;100%,100%,(O514/P514)),"")</f>
        <v>0</v>
      </c>
      <c r="R514" s="25"/>
      <c r="S514" s="25"/>
      <c r="T514" s="23"/>
      <c r="U514" s="30"/>
      <c r="V514" s="16"/>
      <c r="W514" s="16"/>
      <c r="X514" s="16"/>
      <c r="Y514" s="27"/>
      <c r="Z514" s="27"/>
      <c r="AA514" s="28"/>
      <c r="AB514" s="28"/>
      <c r="AC514" s="29" t="s">
        <v>553</v>
      </c>
    </row>
    <row r="515" spans="1:29" ht="30.75" customHeight="1" x14ac:dyDescent="0.25">
      <c r="A515" s="123"/>
      <c r="B515" s="146"/>
      <c r="C515" s="90"/>
      <c r="D515" s="90"/>
      <c r="E515" s="99"/>
      <c r="F515" s="99"/>
      <c r="G515" s="99"/>
      <c r="H515" s="97"/>
      <c r="I515" s="90"/>
      <c r="J515" s="90"/>
      <c r="K515" s="158"/>
      <c r="L515" s="35" t="s">
        <v>29</v>
      </c>
      <c r="M515" s="21"/>
      <c r="N515" s="21"/>
      <c r="O515" s="21"/>
      <c r="P515" s="21">
        <v>1</v>
      </c>
      <c r="Q515" s="21">
        <f>IFERROR(IF((+O515/P515)&gt;100%,100%,(O515/P515)),"")</f>
        <v>0</v>
      </c>
      <c r="R515" s="25"/>
      <c r="S515" s="24"/>
      <c r="T515" s="23"/>
      <c r="U515" s="16"/>
      <c r="V515" s="16"/>
      <c r="W515" s="16"/>
      <c r="X515" s="16"/>
      <c r="Y515" s="27"/>
      <c r="Z515" s="27"/>
      <c r="AA515" s="28"/>
      <c r="AB515" s="28"/>
      <c r="AC515" s="29" t="s">
        <v>553</v>
      </c>
    </row>
    <row r="516" spans="1:29" ht="30.75" customHeight="1" x14ac:dyDescent="0.25">
      <c r="A516" s="33" t="s">
        <v>2</v>
      </c>
      <c r="B516" s="33" t="s">
        <v>83</v>
      </c>
      <c r="C516" s="33" t="s">
        <v>3</v>
      </c>
      <c r="D516" s="33" t="s">
        <v>4</v>
      </c>
      <c r="E516" s="33" t="s">
        <v>5</v>
      </c>
      <c r="F516" s="33" t="s">
        <v>6</v>
      </c>
      <c r="G516" s="33" t="s">
        <v>7</v>
      </c>
      <c r="H516" s="33" t="s">
        <v>8</v>
      </c>
      <c r="I516" s="33" t="s">
        <v>9</v>
      </c>
      <c r="J516" s="33" t="s">
        <v>10</v>
      </c>
      <c r="K516" s="33" t="s">
        <v>85</v>
      </c>
      <c r="L516" s="33" t="s">
        <v>11</v>
      </c>
      <c r="M516" s="33" t="s">
        <v>12</v>
      </c>
      <c r="N516" s="33" t="s">
        <v>13</v>
      </c>
      <c r="O516" s="33" t="s">
        <v>14</v>
      </c>
      <c r="P516" s="33" t="s">
        <v>15</v>
      </c>
      <c r="Q516" s="33" t="s">
        <v>16</v>
      </c>
      <c r="R516" s="33" t="s">
        <v>79</v>
      </c>
      <c r="S516" s="34" t="s">
        <v>18</v>
      </c>
      <c r="T516" s="34" t="s">
        <v>19</v>
      </c>
      <c r="U516" s="32" t="s">
        <v>80</v>
      </c>
      <c r="V516" s="32" t="s">
        <v>20</v>
      </c>
      <c r="W516" s="32" t="s">
        <v>84</v>
      </c>
      <c r="X516" s="32" t="s">
        <v>21</v>
      </c>
      <c r="Y516" s="32" t="s">
        <v>81</v>
      </c>
      <c r="Z516" s="32" t="s">
        <v>82</v>
      </c>
      <c r="AA516" s="32" t="s">
        <v>22</v>
      </c>
      <c r="AB516" s="32" t="s">
        <v>23</v>
      </c>
      <c r="AC516" s="32" t="s">
        <v>24</v>
      </c>
    </row>
    <row r="517" spans="1:29" ht="30.75" customHeight="1" x14ac:dyDescent="0.25">
      <c r="A517" s="121">
        <v>1</v>
      </c>
      <c r="B517" s="109" t="s">
        <v>782</v>
      </c>
      <c r="C517" s="97" t="s">
        <v>554</v>
      </c>
      <c r="D517" s="97" t="s">
        <v>555</v>
      </c>
      <c r="E517" s="97" t="s">
        <v>88</v>
      </c>
      <c r="F517" s="97" t="s">
        <v>89</v>
      </c>
      <c r="G517" s="97" t="s">
        <v>25</v>
      </c>
      <c r="H517" s="97" t="s">
        <v>556</v>
      </c>
      <c r="I517" s="97" t="s">
        <v>557</v>
      </c>
      <c r="J517" s="97" t="s">
        <v>558</v>
      </c>
      <c r="K517" s="97" t="s">
        <v>559</v>
      </c>
      <c r="L517" s="8" t="s">
        <v>38</v>
      </c>
      <c r="M517" s="8"/>
      <c r="N517" s="8">
        <v>470</v>
      </c>
      <c r="O517" s="20"/>
      <c r="P517" s="21">
        <v>1</v>
      </c>
      <c r="Q517" s="21">
        <f t="shared" ref="Q517:Q519" si="124">IFERROR(IF((+O517/P517)&gt;100%,100%,(O517/P517)),"")</f>
        <v>0</v>
      </c>
      <c r="R517" s="22"/>
      <c r="S517" s="22"/>
      <c r="T517" s="31"/>
      <c r="U517" s="30"/>
      <c r="V517" s="16"/>
      <c r="W517" s="16"/>
      <c r="X517" s="16"/>
      <c r="Y517" s="27"/>
      <c r="Z517" s="16"/>
      <c r="AA517" s="16"/>
      <c r="AB517" s="16"/>
      <c r="AC517" s="29" t="s">
        <v>572</v>
      </c>
    </row>
    <row r="518" spans="1:29" ht="30.75" customHeight="1" x14ac:dyDescent="0.25">
      <c r="A518" s="122"/>
      <c r="B518" s="110"/>
      <c r="C518" s="97" t="s">
        <v>554</v>
      </c>
      <c r="D518" s="97" t="s">
        <v>555</v>
      </c>
      <c r="E518" s="97" t="s">
        <v>88</v>
      </c>
      <c r="F518" s="97" t="s">
        <v>89</v>
      </c>
      <c r="G518" s="97" t="s">
        <v>25</v>
      </c>
      <c r="H518" s="97" t="s">
        <v>556</v>
      </c>
      <c r="I518" s="97" t="s">
        <v>557</v>
      </c>
      <c r="J518" s="97" t="s">
        <v>558</v>
      </c>
      <c r="K518" s="97"/>
      <c r="L518" s="8" t="s">
        <v>39</v>
      </c>
      <c r="M518" s="8"/>
      <c r="N518" s="8">
        <v>470</v>
      </c>
      <c r="O518" s="20"/>
      <c r="P518" s="21">
        <v>1</v>
      </c>
      <c r="Q518" s="21">
        <f t="shared" si="124"/>
        <v>0</v>
      </c>
      <c r="R518" s="22"/>
      <c r="S518" s="22"/>
      <c r="T518" s="31"/>
      <c r="U518" s="30"/>
      <c r="V518" s="16"/>
      <c r="W518" s="16"/>
      <c r="X518" s="16"/>
      <c r="Y518" s="27"/>
      <c r="Z518" s="27"/>
      <c r="AA518" s="28"/>
      <c r="AB518" s="28"/>
      <c r="AC518" s="29" t="s">
        <v>572</v>
      </c>
    </row>
    <row r="519" spans="1:29" ht="30.75" customHeight="1" x14ac:dyDescent="0.25">
      <c r="A519" s="122"/>
      <c r="B519" s="110"/>
      <c r="C519" s="97" t="s">
        <v>554</v>
      </c>
      <c r="D519" s="97" t="s">
        <v>555</v>
      </c>
      <c r="E519" s="97" t="s">
        <v>88</v>
      </c>
      <c r="F519" s="97" t="s">
        <v>89</v>
      </c>
      <c r="G519" s="97" t="s">
        <v>25</v>
      </c>
      <c r="H519" s="97" t="s">
        <v>556</v>
      </c>
      <c r="I519" s="97" t="s">
        <v>557</v>
      </c>
      <c r="J519" s="97" t="s">
        <v>558</v>
      </c>
      <c r="K519" s="97"/>
      <c r="L519" s="8" t="s">
        <v>40</v>
      </c>
      <c r="M519" s="8"/>
      <c r="N519" s="8">
        <v>470</v>
      </c>
      <c r="O519" s="20"/>
      <c r="P519" s="21">
        <v>1</v>
      </c>
      <c r="Q519" s="21">
        <f t="shared" si="124"/>
        <v>0</v>
      </c>
      <c r="R519" s="22"/>
      <c r="S519" s="22"/>
      <c r="T519" s="31"/>
      <c r="U519" s="30"/>
      <c r="V519" s="16"/>
      <c r="W519" s="16"/>
      <c r="X519" s="16"/>
      <c r="Y519" s="27"/>
      <c r="Z519" s="27"/>
      <c r="AA519" s="28"/>
      <c r="AB519" s="28"/>
      <c r="AC519" s="29" t="s">
        <v>572</v>
      </c>
    </row>
    <row r="520" spans="1:29" ht="30.75" customHeight="1" x14ac:dyDescent="0.25">
      <c r="A520" s="122"/>
      <c r="B520" s="110"/>
      <c r="C520" s="97" t="s">
        <v>554</v>
      </c>
      <c r="D520" s="97" t="s">
        <v>555</v>
      </c>
      <c r="E520" s="97" t="s">
        <v>88</v>
      </c>
      <c r="F520" s="97" t="s">
        <v>89</v>
      </c>
      <c r="G520" s="97" t="s">
        <v>25</v>
      </c>
      <c r="H520" s="97" t="s">
        <v>556</v>
      </c>
      <c r="I520" s="97" t="s">
        <v>557</v>
      </c>
      <c r="J520" s="97" t="s">
        <v>558</v>
      </c>
      <c r="K520" s="97"/>
      <c r="L520" s="8" t="s">
        <v>41</v>
      </c>
      <c r="M520" s="22"/>
      <c r="N520" s="8">
        <f>1850-N519-N518-N517</f>
        <v>440</v>
      </c>
      <c r="O520" s="20"/>
      <c r="P520" s="21">
        <v>1</v>
      </c>
      <c r="Q520" s="21">
        <f>IFERROR(IF((+O520/P520)&gt;100%,100%,(O520/P520)),"")</f>
        <v>0</v>
      </c>
      <c r="R520" s="22"/>
      <c r="S520" s="22"/>
      <c r="T520" s="31"/>
      <c r="U520" s="30"/>
      <c r="V520" s="16"/>
      <c r="W520" s="16"/>
      <c r="X520" s="16"/>
      <c r="Y520" s="27"/>
      <c r="Z520" s="27"/>
      <c r="AA520" s="28"/>
      <c r="AB520" s="28"/>
      <c r="AC520" s="29" t="s">
        <v>572</v>
      </c>
    </row>
    <row r="521" spans="1:29" ht="30.75" customHeight="1" x14ac:dyDescent="0.25">
      <c r="A521" s="123"/>
      <c r="B521" s="114"/>
      <c r="C521" s="97" t="s">
        <v>554</v>
      </c>
      <c r="D521" s="97" t="s">
        <v>555</v>
      </c>
      <c r="E521" s="97" t="s">
        <v>88</v>
      </c>
      <c r="F521" s="97" t="s">
        <v>89</v>
      </c>
      <c r="G521" s="97" t="s">
        <v>25</v>
      </c>
      <c r="H521" s="97" t="s">
        <v>556</v>
      </c>
      <c r="I521" s="97" t="s">
        <v>557</v>
      </c>
      <c r="J521" s="97" t="s">
        <v>558</v>
      </c>
      <c r="K521" s="97"/>
      <c r="L521" s="35" t="s">
        <v>29</v>
      </c>
      <c r="M521" s="21"/>
      <c r="N521" s="21"/>
      <c r="O521" s="21"/>
      <c r="P521" s="21">
        <v>1</v>
      </c>
      <c r="Q521" s="21">
        <f>IFERROR(IF((+O521/P521)&gt;100%,100%,(O521/P521)),"")</f>
        <v>0</v>
      </c>
      <c r="R521" s="22"/>
      <c r="S521" s="24"/>
      <c r="T521" s="31"/>
      <c r="U521" s="16"/>
      <c r="V521" s="16"/>
      <c r="W521" s="16"/>
      <c r="X521" s="16"/>
      <c r="Y521" s="27"/>
      <c r="Z521" s="27"/>
      <c r="AA521" s="28"/>
      <c r="AB521" s="28"/>
      <c r="AC521" s="29" t="s">
        <v>572</v>
      </c>
    </row>
    <row r="522" spans="1:29" ht="30.75" customHeight="1" x14ac:dyDescent="0.25">
      <c r="A522" s="33" t="s">
        <v>2</v>
      </c>
      <c r="B522" s="33" t="s">
        <v>83</v>
      </c>
      <c r="C522" s="33" t="s">
        <v>3</v>
      </c>
      <c r="D522" s="33" t="s">
        <v>4</v>
      </c>
      <c r="E522" s="33" t="s">
        <v>5</v>
      </c>
      <c r="F522" s="33" t="s">
        <v>6</v>
      </c>
      <c r="G522" s="33" t="s">
        <v>7</v>
      </c>
      <c r="H522" s="33" t="s">
        <v>8</v>
      </c>
      <c r="I522" s="33" t="s">
        <v>9</v>
      </c>
      <c r="J522" s="33" t="s">
        <v>10</v>
      </c>
      <c r="K522" s="33" t="s">
        <v>85</v>
      </c>
      <c r="L522" s="33" t="s">
        <v>11</v>
      </c>
      <c r="M522" s="33" t="s">
        <v>12</v>
      </c>
      <c r="N522" s="33" t="s">
        <v>13</v>
      </c>
      <c r="O522" s="33" t="s">
        <v>14</v>
      </c>
      <c r="P522" s="33" t="s">
        <v>15</v>
      </c>
      <c r="Q522" s="33" t="s">
        <v>16</v>
      </c>
      <c r="R522" s="33" t="s">
        <v>79</v>
      </c>
      <c r="S522" s="34" t="s">
        <v>18</v>
      </c>
      <c r="T522" s="34" t="s">
        <v>19</v>
      </c>
      <c r="U522" s="32" t="s">
        <v>80</v>
      </c>
      <c r="V522" s="32" t="s">
        <v>20</v>
      </c>
      <c r="W522" s="32" t="s">
        <v>84</v>
      </c>
      <c r="X522" s="32" t="s">
        <v>21</v>
      </c>
      <c r="Y522" s="32" t="s">
        <v>81</v>
      </c>
      <c r="Z522" s="32" t="s">
        <v>82</v>
      </c>
      <c r="AA522" s="32" t="s">
        <v>22</v>
      </c>
      <c r="AB522" s="32" t="s">
        <v>23</v>
      </c>
      <c r="AC522" s="32" t="s">
        <v>24</v>
      </c>
    </row>
    <row r="523" spans="1:29" ht="30.75" customHeight="1" x14ac:dyDescent="0.25">
      <c r="A523" s="121">
        <v>2</v>
      </c>
      <c r="B523" s="109" t="s">
        <v>782</v>
      </c>
      <c r="C523" s="97" t="s">
        <v>560</v>
      </c>
      <c r="D523" s="97" t="s">
        <v>561</v>
      </c>
      <c r="E523" s="97" t="s">
        <v>135</v>
      </c>
      <c r="F523" s="97" t="s">
        <v>89</v>
      </c>
      <c r="G523" s="97" t="s">
        <v>25</v>
      </c>
      <c r="H523" s="97" t="s">
        <v>562</v>
      </c>
      <c r="I523" s="97" t="s">
        <v>563</v>
      </c>
      <c r="J523" s="97" t="s">
        <v>564</v>
      </c>
      <c r="K523" s="97" t="s">
        <v>565</v>
      </c>
      <c r="L523" s="8" t="s">
        <v>38</v>
      </c>
      <c r="M523" s="8"/>
      <c r="N523" s="8">
        <v>280000</v>
      </c>
      <c r="O523" s="20"/>
      <c r="P523" s="21">
        <v>1</v>
      </c>
      <c r="Q523" s="21">
        <f t="shared" ref="Q523:Q525" si="125">IFERROR(IF((+O523/P523)&gt;100%,100%,(O523/P523)),"")</f>
        <v>0</v>
      </c>
      <c r="R523" s="22"/>
      <c r="S523" s="22"/>
      <c r="T523" s="31"/>
      <c r="U523" s="30"/>
      <c r="V523" s="16"/>
      <c r="W523" s="16"/>
      <c r="X523" s="16"/>
      <c r="Y523" s="27"/>
      <c r="Z523" s="16"/>
      <c r="AA523" s="16"/>
      <c r="AB523" s="16"/>
      <c r="AC523" s="29" t="s">
        <v>572</v>
      </c>
    </row>
    <row r="524" spans="1:29" ht="30.75" customHeight="1" x14ac:dyDescent="0.25">
      <c r="A524" s="122"/>
      <c r="B524" s="110"/>
      <c r="C524" s="97" t="s">
        <v>560</v>
      </c>
      <c r="D524" s="97" t="s">
        <v>561</v>
      </c>
      <c r="E524" s="97" t="s">
        <v>135</v>
      </c>
      <c r="F524" s="97" t="s">
        <v>89</v>
      </c>
      <c r="G524" s="97" t="s">
        <v>25</v>
      </c>
      <c r="H524" s="97" t="s">
        <v>562</v>
      </c>
      <c r="I524" s="97" t="s">
        <v>563</v>
      </c>
      <c r="J524" s="97" t="s">
        <v>564</v>
      </c>
      <c r="K524" s="97"/>
      <c r="L524" s="8" t="s">
        <v>39</v>
      </c>
      <c r="M524" s="8"/>
      <c r="N524" s="8">
        <v>280000</v>
      </c>
      <c r="O524" s="20"/>
      <c r="P524" s="21">
        <v>1</v>
      </c>
      <c r="Q524" s="21">
        <f t="shared" si="125"/>
        <v>0</v>
      </c>
      <c r="R524" s="22"/>
      <c r="S524" s="22"/>
      <c r="T524" s="31"/>
      <c r="U524" s="30"/>
      <c r="V524" s="16"/>
      <c r="W524" s="16"/>
      <c r="X524" s="16"/>
      <c r="Y524" s="27"/>
      <c r="Z524" s="27"/>
      <c r="AA524" s="28"/>
      <c r="AB524" s="28"/>
      <c r="AC524" s="29" t="s">
        <v>572</v>
      </c>
    </row>
    <row r="525" spans="1:29" ht="30.75" customHeight="1" x14ac:dyDescent="0.25">
      <c r="A525" s="122"/>
      <c r="B525" s="110"/>
      <c r="C525" s="97" t="s">
        <v>560</v>
      </c>
      <c r="D525" s="97" t="s">
        <v>561</v>
      </c>
      <c r="E525" s="97" t="s">
        <v>135</v>
      </c>
      <c r="F525" s="97" t="s">
        <v>89</v>
      </c>
      <c r="G525" s="97" t="s">
        <v>25</v>
      </c>
      <c r="H525" s="97" t="s">
        <v>562</v>
      </c>
      <c r="I525" s="97" t="s">
        <v>563</v>
      </c>
      <c r="J525" s="97" t="s">
        <v>564</v>
      </c>
      <c r="K525" s="97"/>
      <c r="L525" s="8" t="s">
        <v>40</v>
      </c>
      <c r="M525" s="8"/>
      <c r="N525" s="8">
        <v>280000</v>
      </c>
      <c r="O525" s="20"/>
      <c r="P525" s="21">
        <v>1</v>
      </c>
      <c r="Q525" s="21">
        <f t="shared" si="125"/>
        <v>0</v>
      </c>
      <c r="R525" s="22"/>
      <c r="S525" s="22"/>
      <c r="T525" s="31"/>
      <c r="U525" s="30"/>
      <c r="V525" s="16"/>
      <c r="W525" s="16"/>
      <c r="X525" s="16"/>
      <c r="Y525" s="27"/>
      <c r="Z525" s="27"/>
      <c r="AA525" s="28"/>
      <c r="AB525" s="28"/>
      <c r="AC525" s="29" t="s">
        <v>572</v>
      </c>
    </row>
    <row r="526" spans="1:29" ht="30.75" customHeight="1" x14ac:dyDescent="0.25">
      <c r="A526" s="122"/>
      <c r="B526" s="110"/>
      <c r="C526" s="97" t="s">
        <v>560</v>
      </c>
      <c r="D526" s="97" t="s">
        <v>561</v>
      </c>
      <c r="E526" s="97" t="s">
        <v>135</v>
      </c>
      <c r="F526" s="97" t="s">
        <v>89</v>
      </c>
      <c r="G526" s="97" t="s">
        <v>25</v>
      </c>
      <c r="H526" s="97" t="s">
        <v>562</v>
      </c>
      <c r="I526" s="97" t="s">
        <v>563</v>
      </c>
      <c r="J526" s="97" t="s">
        <v>564</v>
      </c>
      <c r="K526" s="97"/>
      <c r="L526" s="8" t="s">
        <v>41</v>
      </c>
      <c r="M526" s="22"/>
      <c r="N526" s="8">
        <f>1155000-N525-N524-N523</f>
        <v>315000</v>
      </c>
      <c r="O526" s="20"/>
      <c r="P526" s="21">
        <v>1</v>
      </c>
      <c r="Q526" s="21">
        <f>IFERROR(IF((+O526/P526)&gt;100%,100%,(O526/P526)),"")</f>
        <v>0</v>
      </c>
      <c r="R526" s="22"/>
      <c r="S526" s="22"/>
      <c r="T526" s="31"/>
      <c r="U526" s="30"/>
      <c r="V526" s="16"/>
      <c r="W526" s="16"/>
      <c r="X526" s="16"/>
      <c r="Y526" s="27"/>
      <c r="Z526" s="27"/>
      <c r="AA526" s="28"/>
      <c r="AB526" s="28"/>
      <c r="AC526" s="29" t="s">
        <v>572</v>
      </c>
    </row>
    <row r="527" spans="1:29" ht="30.75" customHeight="1" x14ac:dyDescent="0.25">
      <c r="A527" s="123"/>
      <c r="B527" s="114"/>
      <c r="C527" s="97" t="s">
        <v>560</v>
      </c>
      <c r="D527" s="97" t="s">
        <v>561</v>
      </c>
      <c r="E527" s="97" t="s">
        <v>135</v>
      </c>
      <c r="F527" s="97" t="s">
        <v>89</v>
      </c>
      <c r="G527" s="97" t="s">
        <v>25</v>
      </c>
      <c r="H527" s="97" t="s">
        <v>562</v>
      </c>
      <c r="I527" s="97" t="s">
        <v>563</v>
      </c>
      <c r="J527" s="97" t="s">
        <v>564</v>
      </c>
      <c r="K527" s="97"/>
      <c r="L527" s="35" t="s">
        <v>29</v>
      </c>
      <c r="M527" s="21"/>
      <c r="N527" s="21"/>
      <c r="O527" s="21"/>
      <c r="P527" s="21">
        <v>1</v>
      </c>
      <c r="Q527" s="21">
        <f>IFERROR(IF((+O527/P527)&gt;100%,100%,(O527/P527)),"")</f>
        <v>0</v>
      </c>
      <c r="R527" s="22"/>
      <c r="S527" s="24"/>
      <c r="T527" s="31"/>
      <c r="U527" s="16"/>
      <c r="V527" s="16"/>
      <c r="W527" s="16"/>
      <c r="X527" s="16"/>
      <c r="Y527" s="27"/>
      <c r="Z527" s="27"/>
      <c r="AA527" s="28"/>
      <c r="AB527" s="28"/>
      <c r="AC527" s="29" t="s">
        <v>572</v>
      </c>
    </row>
    <row r="528" spans="1:29" ht="30.75" customHeight="1" x14ac:dyDescent="0.25">
      <c r="A528" s="33" t="s">
        <v>2</v>
      </c>
      <c r="B528" s="33" t="s">
        <v>83</v>
      </c>
      <c r="C528" s="33" t="s">
        <v>3</v>
      </c>
      <c r="D528" s="33" t="s">
        <v>4</v>
      </c>
      <c r="E528" s="33" t="s">
        <v>5</v>
      </c>
      <c r="F528" s="33" t="s">
        <v>6</v>
      </c>
      <c r="G528" s="33" t="s">
        <v>7</v>
      </c>
      <c r="H528" s="33" t="s">
        <v>8</v>
      </c>
      <c r="I528" s="33" t="s">
        <v>9</v>
      </c>
      <c r="J528" s="33" t="s">
        <v>10</v>
      </c>
      <c r="K528" s="33" t="s">
        <v>85</v>
      </c>
      <c r="L528" s="33" t="s">
        <v>11</v>
      </c>
      <c r="M528" s="33" t="s">
        <v>12</v>
      </c>
      <c r="N528" s="33" t="s">
        <v>13</v>
      </c>
      <c r="O528" s="33" t="s">
        <v>14</v>
      </c>
      <c r="P528" s="33" t="s">
        <v>15</v>
      </c>
      <c r="Q528" s="33" t="s">
        <v>16</v>
      </c>
      <c r="R528" s="33" t="s">
        <v>79</v>
      </c>
      <c r="S528" s="34" t="s">
        <v>18</v>
      </c>
      <c r="T528" s="34" t="s">
        <v>19</v>
      </c>
      <c r="U528" s="32" t="s">
        <v>80</v>
      </c>
      <c r="V528" s="32" t="s">
        <v>20</v>
      </c>
      <c r="W528" s="32" t="s">
        <v>84</v>
      </c>
      <c r="X528" s="32" t="s">
        <v>21</v>
      </c>
      <c r="Y528" s="32" t="s">
        <v>81</v>
      </c>
      <c r="Z528" s="32" t="s">
        <v>82</v>
      </c>
      <c r="AA528" s="32" t="s">
        <v>22</v>
      </c>
      <c r="AB528" s="32" t="s">
        <v>23</v>
      </c>
      <c r="AC528" s="32" t="s">
        <v>24</v>
      </c>
    </row>
    <row r="529" spans="1:29" ht="30.75" customHeight="1" x14ac:dyDescent="0.25">
      <c r="A529" s="121">
        <v>3</v>
      </c>
      <c r="B529" s="109" t="s">
        <v>782</v>
      </c>
      <c r="C529" s="97" t="s">
        <v>566</v>
      </c>
      <c r="D529" s="97" t="s">
        <v>567</v>
      </c>
      <c r="E529" s="97" t="s">
        <v>135</v>
      </c>
      <c r="F529" s="97" t="s">
        <v>89</v>
      </c>
      <c r="G529" s="97" t="s">
        <v>25</v>
      </c>
      <c r="H529" s="97" t="s">
        <v>568</v>
      </c>
      <c r="I529" s="97" t="s">
        <v>569</v>
      </c>
      <c r="J529" s="97" t="s">
        <v>570</v>
      </c>
      <c r="K529" s="97" t="s">
        <v>571</v>
      </c>
      <c r="L529" s="8" t="s">
        <v>38</v>
      </c>
      <c r="M529" s="8"/>
      <c r="N529" s="8" t="s">
        <v>679</v>
      </c>
      <c r="O529" s="20"/>
      <c r="P529" s="21">
        <v>0.95</v>
      </c>
      <c r="Q529" s="21">
        <f t="shared" ref="Q529:Q531" si="126">IFERROR(IF((+O529/P529)&gt;100%,100%,(O529/P529)),"")</f>
        <v>0</v>
      </c>
      <c r="R529" s="22"/>
      <c r="S529" s="22"/>
      <c r="T529" s="31"/>
      <c r="U529" s="30"/>
      <c r="V529" s="16"/>
      <c r="W529" s="16"/>
      <c r="X529" s="16"/>
      <c r="Y529" s="27"/>
      <c r="Z529" s="16"/>
      <c r="AA529" s="16"/>
      <c r="AB529" s="16"/>
      <c r="AC529" s="29" t="s">
        <v>572</v>
      </c>
    </row>
    <row r="530" spans="1:29" ht="30.75" customHeight="1" x14ac:dyDescent="0.25">
      <c r="A530" s="122"/>
      <c r="B530" s="110"/>
      <c r="C530" s="97" t="s">
        <v>566</v>
      </c>
      <c r="D530" s="97" t="s">
        <v>567</v>
      </c>
      <c r="E530" s="97" t="s">
        <v>135</v>
      </c>
      <c r="F530" s="97" t="s">
        <v>89</v>
      </c>
      <c r="G530" s="97" t="s">
        <v>25</v>
      </c>
      <c r="H530" s="97" t="s">
        <v>568</v>
      </c>
      <c r="I530" s="97" t="s">
        <v>569</v>
      </c>
      <c r="J530" s="97" t="s">
        <v>570</v>
      </c>
      <c r="K530" s="97"/>
      <c r="L530" s="8" t="s">
        <v>39</v>
      </c>
      <c r="M530" s="8"/>
      <c r="N530" s="8" t="s">
        <v>679</v>
      </c>
      <c r="O530" s="20"/>
      <c r="P530" s="21">
        <v>0.95</v>
      </c>
      <c r="Q530" s="21">
        <f t="shared" si="126"/>
        <v>0</v>
      </c>
      <c r="R530" s="22"/>
      <c r="S530" s="22"/>
      <c r="T530" s="31"/>
      <c r="U530" s="30"/>
      <c r="V530" s="16"/>
      <c r="W530" s="16"/>
      <c r="X530" s="16"/>
      <c r="Y530" s="27"/>
      <c r="Z530" s="27"/>
      <c r="AA530" s="28"/>
      <c r="AB530" s="28"/>
      <c r="AC530" s="29" t="s">
        <v>572</v>
      </c>
    </row>
    <row r="531" spans="1:29" ht="30.75" customHeight="1" x14ac:dyDescent="0.25">
      <c r="A531" s="122"/>
      <c r="B531" s="110"/>
      <c r="C531" s="97" t="s">
        <v>566</v>
      </c>
      <c r="D531" s="97" t="s">
        <v>567</v>
      </c>
      <c r="E531" s="97" t="s">
        <v>135</v>
      </c>
      <c r="F531" s="97" t="s">
        <v>89</v>
      </c>
      <c r="G531" s="97" t="s">
        <v>25</v>
      </c>
      <c r="H531" s="97" t="s">
        <v>568</v>
      </c>
      <c r="I531" s="97" t="s">
        <v>569</v>
      </c>
      <c r="J531" s="97" t="s">
        <v>570</v>
      </c>
      <c r="K531" s="97"/>
      <c r="L531" s="8" t="s">
        <v>40</v>
      </c>
      <c r="M531" s="8"/>
      <c r="N531" s="8" t="s">
        <v>679</v>
      </c>
      <c r="O531" s="20"/>
      <c r="P531" s="21">
        <v>0.95</v>
      </c>
      <c r="Q531" s="21">
        <f t="shared" si="126"/>
        <v>0</v>
      </c>
      <c r="R531" s="22"/>
      <c r="S531" s="22"/>
      <c r="T531" s="31"/>
      <c r="U531" s="30"/>
      <c r="V531" s="16"/>
      <c r="W531" s="16"/>
      <c r="X531" s="16"/>
      <c r="Y531" s="27"/>
      <c r="Z531" s="27"/>
      <c r="AA531" s="28"/>
      <c r="AB531" s="28"/>
      <c r="AC531" s="29" t="s">
        <v>572</v>
      </c>
    </row>
    <row r="532" spans="1:29" ht="30.75" customHeight="1" x14ac:dyDescent="0.25">
      <c r="A532" s="122"/>
      <c r="B532" s="110"/>
      <c r="C532" s="97" t="s">
        <v>566</v>
      </c>
      <c r="D532" s="97" t="s">
        <v>567</v>
      </c>
      <c r="E532" s="97" t="s">
        <v>135</v>
      </c>
      <c r="F532" s="97" t="s">
        <v>89</v>
      </c>
      <c r="G532" s="97" t="s">
        <v>25</v>
      </c>
      <c r="H532" s="97" t="s">
        <v>568</v>
      </c>
      <c r="I532" s="97" t="s">
        <v>569</v>
      </c>
      <c r="J532" s="97" t="s">
        <v>570</v>
      </c>
      <c r="K532" s="97"/>
      <c r="L532" s="8" t="s">
        <v>41</v>
      </c>
      <c r="M532" s="22"/>
      <c r="N532" s="8" t="s">
        <v>679</v>
      </c>
      <c r="O532" s="20"/>
      <c r="P532" s="21">
        <v>0.95</v>
      </c>
      <c r="Q532" s="21">
        <f>IFERROR(IF((+O532/P532)&gt;100%,100%,(O532/P532)),"")</f>
        <v>0</v>
      </c>
      <c r="R532" s="22"/>
      <c r="S532" s="22"/>
      <c r="T532" s="31"/>
      <c r="U532" s="30"/>
      <c r="V532" s="16"/>
      <c r="W532" s="16"/>
      <c r="X532" s="16"/>
      <c r="Y532" s="27"/>
      <c r="Z532" s="27"/>
      <c r="AA532" s="28"/>
      <c r="AB532" s="28"/>
      <c r="AC532" s="29" t="s">
        <v>572</v>
      </c>
    </row>
    <row r="533" spans="1:29" ht="30.75" customHeight="1" x14ac:dyDescent="0.25">
      <c r="A533" s="123"/>
      <c r="B533" s="114"/>
      <c r="C533" s="97" t="s">
        <v>566</v>
      </c>
      <c r="D533" s="97" t="s">
        <v>567</v>
      </c>
      <c r="E533" s="97" t="s">
        <v>135</v>
      </c>
      <c r="F533" s="97" t="s">
        <v>89</v>
      </c>
      <c r="G533" s="97" t="s">
        <v>25</v>
      </c>
      <c r="H533" s="97" t="s">
        <v>568</v>
      </c>
      <c r="I533" s="97" t="s">
        <v>569</v>
      </c>
      <c r="J533" s="97" t="s">
        <v>570</v>
      </c>
      <c r="K533" s="97"/>
      <c r="L533" s="35" t="s">
        <v>29</v>
      </c>
      <c r="M533" s="21"/>
      <c r="N533" s="21"/>
      <c r="O533" s="21"/>
      <c r="P533" s="21">
        <v>0.95</v>
      </c>
      <c r="Q533" s="21">
        <f>IFERROR(IF((+O533/P533)&gt;100%,100%,(O533/P533)),"")</f>
        <v>0</v>
      </c>
      <c r="R533" s="22"/>
      <c r="S533" s="24"/>
      <c r="T533" s="31"/>
      <c r="U533" s="16"/>
      <c r="V533" s="16"/>
      <c r="W533" s="16"/>
      <c r="X533" s="16"/>
      <c r="Y533" s="27"/>
      <c r="Z533" s="27"/>
      <c r="AA533" s="28"/>
      <c r="AB533" s="28"/>
      <c r="AC533" s="29" t="s">
        <v>572</v>
      </c>
    </row>
    <row r="534" spans="1:29" ht="30.75" customHeight="1" x14ac:dyDescent="0.25">
      <c r="A534" s="33" t="s">
        <v>2</v>
      </c>
      <c r="B534" s="33" t="s">
        <v>83</v>
      </c>
      <c r="C534" s="33" t="s">
        <v>3</v>
      </c>
      <c r="D534" s="33" t="s">
        <v>4</v>
      </c>
      <c r="E534" s="33" t="s">
        <v>5</v>
      </c>
      <c r="F534" s="33" t="s">
        <v>6</v>
      </c>
      <c r="G534" s="33" t="s">
        <v>7</v>
      </c>
      <c r="H534" s="33" t="s">
        <v>8</v>
      </c>
      <c r="I534" s="33" t="s">
        <v>9</v>
      </c>
      <c r="J534" s="33" t="s">
        <v>10</v>
      </c>
      <c r="K534" s="33" t="s">
        <v>85</v>
      </c>
      <c r="L534" s="33" t="s">
        <v>11</v>
      </c>
      <c r="M534" s="33" t="s">
        <v>12</v>
      </c>
      <c r="N534" s="33" t="s">
        <v>13</v>
      </c>
      <c r="O534" s="33" t="s">
        <v>14</v>
      </c>
      <c r="P534" s="33" t="s">
        <v>15</v>
      </c>
      <c r="Q534" s="33" t="s">
        <v>16</v>
      </c>
      <c r="R534" s="33" t="s">
        <v>79</v>
      </c>
      <c r="S534" s="34" t="s">
        <v>18</v>
      </c>
      <c r="T534" s="34" t="s">
        <v>19</v>
      </c>
      <c r="U534" s="32" t="s">
        <v>80</v>
      </c>
      <c r="V534" s="32" t="s">
        <v>20</v>
      </c>
      <c r="W534" s="32" t="s">
        <v>84</v>
      </c>
      <c r="X534" s="32" t="s">
        <v>21</v>
      </c>
      <c r="Y534" s="32" t="s">
        <v>81</v>
      </c>
      <c r="Z534" s="32" t="s">
        <v>82</v>
      </c>
      <c r="AA534" s="32" t="s">
        <v>22</v>
      </c>
      <c r="AB534" s="32" t="s">
        <v>23</v>
      </c>
      <c r="AC534" s="32" t="s">
        <v>24</v>
      </c>
    </row>
    <row r="535" spans="1:29" ht="30.75" customHeight="1" x14ac:dyDescent="0.25">
      <c r="A535" s="86">
        <v>1</v>
      </c>
      <c r="B535" s="83" t="s">
        <v>642</v>
      </c>
      <c r="C535" s="80" t="s">
        <v>573</v>
      </c>
      <c r="D535" s="80" t="s">
        <v>574</v>
      </c>
      <c r="E535" s="80" t="s">
        <v>88</v>
      </c>
      <c r="F535" s="80" t="s">
        <v>89</v>
      </c>
      <c r="G535" s="80" t="s">
        <v>25</v>
      </c>
      <c r="H535" s="80" t="s">
        <v>575</v>
      </c>
      <c r="I535" s="77" t="s">
        <v>670</v>
      </c>
      <c r="J535" s="80" t="s">
        <v>720</v>
      </c>
      <c r="K535" s="83" t="s">
        <v>721</v>
      </c>
      <c r="L535" s="8" t="s">
        <v>673</v>
      </c>
      <c r="M535" s="9"/>
      <c r="N535" s="8">
        <v>20</v>
      </c>
      <c r="O535" s="9"/>
      <c r="P535" s="21">
        <v>1</v>
      </c>
      <c r="Q535" s="21">
        <f t="shared" ref="Q535:Q539" si="127">IFERROR(IF((+O535/P535)&gt;100%,100%,(O535/P535)),"")</f>
        <v>0</v>
      </c>
      <c r="R535" s="22"/>
      <c r="S535" s="8"/>
      <c r="T535" s="31"/>
      <c r="U535" s="31"/>
      <c r="V535" s="31"/>
      <c r="W535" s="31"/>
      <c r="X535" s="31"/>
      <c r="Y535" s="31"/>
      <c r="Z535" s="31"/>
      <c r="AA535" s="31"/>
      <c r="AB535" s="31"/>
      <c r="AC535" s="29" t="s">
        <v>753</v>
      </c>
    </row>
    <row r="536" spans="1:29" ht="30.75" customHeight="1" x14ac:dyDescent="0.25">
      <c r="A536" s="91"/>
      <c r="B536" s="84"/>
      <c r="C536" s="81"/>
      <c r="D536" s="81"/>
      <c r="E536" s="81"/>
      <c r="F536" s="81"/>
      <c r="G536" s="81"/>
      <c r="H536" s="81"/>
      <c r="I536" s="78"/>
      <c r="J536" s="81"/>
      <c r="K536" s="84"/>
      <c r="L536" s="8" t="s">
        <v>674</v>
      </c>
      <c r="M536" s="9"/>
      <c r="N536" s="8">
        <v>35</v>
      </c>
      <c r="O536" s="9"/>
      <c r="P536" s="21">
        <v>1</v>
      </c>
      <c r="Q536" s="21">
        <f t="shared" si="127"/>
        <v>0</v>
      </c>
      <c r="R536" s="22"/>
      <c r="S536" s="8"/>
      <c r="T536" s="31"/>
      <c r="U536" s="31"/>
      <c r="V536" s="31"/>
      <c r="W536" s="31"/>
      <c r="X536" s="31"/>
      <c r="Y536" s="31"/>
      <c r="Z536" s="31"/>
      <c r="AA536" s="31"/>
      <c r="AB536" s="31"/>
      <c r="AC536" s="29" t="s">
        <v>753</v>
      </c>
    </row>
    <row r="537" spans="1:29" ht="30.75" customHeight="1" x14ac:dyDescent="0.25">
      <c r="A537" s="91"/>
      <c r="B537" s="84"/>
      <c r="C537" s="81"/>
      <c r="D537" s="81"/>
      <c r="E537" s="81"/>
      <c r="F537" s="81"/>
      <c r="G537" s="81"/>
      <c r="H537" s="81"/>
      <c r="I537" s="78"/>
      <c r="J537" s="81"/>
      <c r="K537" s="84"/>
      <c r="L537" s="8" t="s">
        <v>675</v>
      </c>
      <c r="M537" s="9"/>
      <c r="N537" s="65">
        <v>36</v>
      </c>
      <c r="O537" s="9"/>
      <c r="P537" s="21">
        <v>1</v>
      </c>
      <c r="Q537" s="21">
        <f t="shared" si="127"/>
        <v>0</v>
      </c>
      <c r="R537" s="22"/>
      <c r="S537" s="8"/>
      <c r="T537" s="31"/>
      <c r="U537" s="31"/>
      <c r="V537" s="31"/>
      <c r="W537" s="31"/>
      <c r="X537" s="31"/>
      <c r="Y537" s="31"/>
      <c r="Z537" s="31"/>
      <c r="AA537" s="31"/>
      <c r="AB537" s="31"/>
      <c r="AC537" s="29" t="s">
        <v>753</v>
      </c>
    </row>
    <row r="538" spans="1:29" ht="30.75" customHeight="1" x14ac:dyDescent="0.25">
      <c r="A538" s="91"/>
      <c r="B538" s="84"/>
      <c r="C538" s="81"/>
      <c r="D538" s="81"/>
      <c r="E538" s="81"/>
      <c r="F538" s="81"/>
      <c r="G538" s="81"/>
      <c r="H538" s="81"/>
      <c r="I538" s="78"/>
      <c r="J538" s="81"/>
      <c r="K538" s="84"/>
      <c r="L538" s="8" t="s">
        <v>676</v>
      </c>
      <c r="M538" s="9"/>
      <c r="N538" s="8">
        <v>22</v>
      </c>
      <c r="O538" s="9"/>
      <c r="P538" s="21">
        <v>1</v>
      </c>
      <c r="Q538" s="21">
        <f t="shared" si="127"/>
        <v>0</v>
      </c>
      <c r="R538" s="22"/>
      <c r="S538" s="8"/>
      <c r="T538" s="31"/>
      <c r="U538" s="31"/>
      <c r="V538" s="31"/>
      <c r="W538" s="31"/>
      <c r="X538" s="31"/>
      <c r="Y538" s="31"/>
      <c r="Z538" s="31"/>
      <c r="AA538" s="31"/>
      <c r="AB538" s="31"/>
      <c r="AC538" s="29" t="s">
        <v>753</v>
      </c>
    </row>
    <row r="539" spans="1:29" ht="30.75" customHeight="1" x14ac:dyDescent="0.25">
      <c r="A539" s="91"/>
      <c r="B539" s="85"/>
      <c r="C539" s="82"/>
      <c r="D539" s="82"/>
      <c r="E539" s="82"/>
      <c r="F539" s="82"/>
      <c r="G539" s="82"/>
      <c r="H539" s="82"/>
      <c r="I539" s="79"/>
      <c r="J539" s="82"/>
      <c r="K539" s="84"/>
      <c r="L539" s="48" t="s">
        <v>29</v>
      </c>
      <c r="M539" s="21"/>
      <c r="N539" s="21"/>
      <c r="O539" s="21"/>
      <c r="P539" s="21">
        <v>1</v>
      </c>
      <c r="Q539" s="21">
        <f t="shared" si="127"/>
        <v>0</v>
      </c>
      <c r="R539" s="22"/>
      <c r="S539" s="66"/>
      <c r="T539" s="31"/>
      <c r="U539" s="31"/>
      <c r="V539" s="31"/>
      <c r="W539" s="31"/>
      <c r="X539" s="31"/>
      <c r="Y539" s="31"/>
      <c r="Z539" s="31"/>
      <c r="AA539" s="31"/>
      <c r="AB539" s="31"/>
      <c r="AC539" s="29" t="s">
        <v>753</v>
      </c>
    </row>
    <row r="540" spans="1:29" ht="30.75" customHeight="1" x14ac:dyDescent="0.25">
      <c r="A540" s="33" t="s">
        <v>2</v>
      </c>
      <c r="B540" s="33" t="s">
        <v>83</v>
      </c>
      <c r="C540" s="33" t="s">
        <v>3</v>
      </c>
      <c r="D540" s="33" t="s">
        <v>4</v>
      </c>
      <c r="E540" s="33" t="s">
        <v>5</v>
      </c>
      <c r="F540" s="33" t="s">
        <v>6</v>
      </c>
      <c r="G540" s="33" t="s">
        <v>7</v>
      </c>
      <c r="H540" s="33" t="s">
        <v>8</v>
      </c>
      <c r="I540" s="33" t="s">
        <v>9</v>
      </c>
      <c r="J540" s="33" t="s">
        <v>10</v>
      </c>
      <c r="K540" s="33" t="s">
        <v>85</v>
      </c>
      <c r="L540" s="33" t="s">
        <v>11</v>
      </c>
      <c r="M540" s="33" t="s">
        <v>12</v>
      </c>
      <c r="N540" s="33" t="s">
        <v>13</v>
      </c>
      <c r="O540" s="33" t="s">
        <v>14</v>
      </c>
      <c r="P540" s="33" t="s">
        <v>15</v>
      </c>
      <c r="Q540" s="33" t="s">
        <v>16</v>
      </c>
      <c r="R540" s="33" t="s">
        <v>79</v>
      </c>
      <c r="S540" s="34" t="s">
        <v>18</v>
      </c>
      <c r="T540" s="34" t="s">
        <v>19</v>
      </c>
      <c r="U540" s="32" t="s">
        <v>80</v>
      </c>
      <c r="V540" s="32" t="s">
        <v>20</v>
      </c>
      <c r="W540" s="32" t="s">
        <v>84</v>
      </c>
      <c r="X540" s="32" t="s">
        <v>21</v>
      </c>
      <c r="Y540" s="32" t="s">
        <v>81</v>
      </c>
      <c r="Z540" s="32" t="s">
        <v>82</v>
      </c>
      <c r="AA540" s="32" t="s">
        <v>22</v>
      </c>
      <c r="AB540" s="32" t="s">
        <v>23</v>
      </c>
      <c r="AC540" s="32" t="s">
        <v>24</v>
      </c>
    </row>
    <row r="541" spans="1:29" ht="30.75" customHeight="1" x14ac:dyDescent="0.25">
      <c r="A541" s="86">
        <v>2</v>
      </c>
      <c r="B541" s="96" t="s">
        <v>642</v>
      </c>
      <c r="C541" s="90" t="s">
        <v>576</v>
      </c>
      <c r="D541" s="97" t="s">
        <v>577</v>
      </c>
      <c r="E541" s="80" t="s">
        <v>88</v>
      </c>
      <c r="F541" s="80" t="s">
        <v>89</v>
      </c>
      <c r="G541" s="80" t="s">
        <v>25</v>
      </c>
      <c r="H541" s="90" t="s">
        <v>578</v>
      </c>
      <c r="I541" s="77" t="s">
        <v>670</v>
      </c>
      <c r="J541" s="90" t="s">
        <v>722</v>
      </c>
      <c r="K541" s="83" t="s">
        <v>721</v>
      </c>
      <c r="L541" s="8" t="s">
        <v>673</v>
      </c>
      <c r="M541" s="8"/>
      <c r="N541" s="8">
        <v>0</v>
      </c>
      <c r="O541" s="9"/>
      <c r="P541" s="21">
        <v>1</v>
      </c>
      <c r="Q541" s="21">
        <f t="shared" ref="Q541:Q545" si="128">IFERROR(IF((+O541/P541)&gt;100%,100%,(O541/P541)),"")</f>
        <v>0</v>
      </c>
      <c r="R541" s="22"/>
      <c r="S541" s="8"/>
      <c r="T541" s="31"/>
      <c r="U541" s="16"/>
      <c r="V541" s="16"/>
      <c r="W541" s="16"/>
      <c r="X541" s="16"/>
      <c r="Y541" s="27"/>
      <c r="Z541" s="27"/>
      <c r="AA541" s="28"/>
      <c r="AB541" s="28"/>
      <c r="AC541" s="29" t="s">
        <v>753</v>
      </c>
    </row>
    <row r="542" spans="1:29" ht="30.75" customHeight="1" x14ac:dyDescent="0.25">
      <c r="A542" s="91"/>
      <c r="B542" s="96"/>
      <c r="C542" s="90"/>
      <c r="D542" s="97"/>
      <c r="E542" s="81"/>
      <c r="F542" s="81"/>
      <c r="G542" s="81"/>
      <c r="H542" s="90"/>
      <c r="I542" s="78"/>
      <c r="J542" s="90"/>
      <c r="K542" s="84"/>
      <c r="L542" s="8" t="s">
        <v>674</v>
      </c>
      <c r="M542" s="8"/>
      <c r="N542" s="8">
        <v>11</v>
      </c>
      <c r="O542" s="9"/>
      <c r="P542" s="21">
        <v>1</v>
      </c>
      <c r="Q542" s="21">
        <f t="shared" si="128"/>
        <v>0</v>
      </c>
      <c r="R542" s="22"/>
      <c r="S542" s="8"/>
      <c r="T542" s="31"/>
      <c r="U542" s="16"/>
      <c r="V542" s="16"/>
      <c r="W542" s="16"/>
      <c r="X542" s="16"/>
      <c r="Y542" s="27"/>
      <c r="Z542" s="27"/>
      <c r="AA542" s="28"/>
      <c r="AB542" s="28"/>
      <c r="AC542" s="29" t="s">
        <v>753</v>
      </c>
    </row>
    <row r="543" spans="1:29" ht="30.75" customHeight="1" x14ac:dyDescent="0.25">
      <c r="A543" s="91"/>
      <c r="B543" s="96"/>
      <c r="C543" s="90"/>
      <c r="D543" s="97"/>
      <c r="E543" s="81"/>
      <c r="F543" s="81"/>
      <c r="G543" s="81"/>
      <c r="H543" s="90"/>
      <c r="I543" s="78"/>
      <c r="J543" s="90"/>
      <c r="K543" s="84"/>
      <c r="L543" s="8" t="s">
        <v>675</v>
      </c>
      <c r="M543" s="8"/>
      <c r="N543" s="8">
        <v>24</v>
      </c>
      <c r="O543" s="9"/>
      <c r="P543" s="21">
        <v>1</v>
      </c>
      <c r="Q543" s="21">
        <f t="shared" si="128"/>
        <v>0</v>
      </c>
      <c r="R543" s="22"/>
      <c r="S543" s="8"/>
      <c r="T543" s="31"/>
      <c r="U543" s="16"/>
      <c r="V543" s="16"/>
      <c r="W543" s="16"/>
      <c r="X543" s="16"/>
      <c r="Y543" s="27"/>
      <c r="Z543" s="27"/>
      <c r="AA543" s="28"/>
      <c r="AB543" s="28"/>
      <c r="AC543" s="29" t="s">
        <v>753</v>
      </c>
    </row>
    <row r="544" spans="1:29" ht="30.75" customHeight="1" x14ac:dyDescent="0.25">
      <c r="A544" s="91"/>
      <c r="B544" s="96"/>
      <c r="C544" s="90"/>
      <c r="D544" s="97"/>
      <c r="E544" s="81"/>
      <c r="F544" s="81"/>
      <c r="G544" s="81"/>
      <c r="H544" s="90"/>
      <c r="I544" s="78"/>
      <c r="J544" s="90"/>
      <c r="K544" s="84"/>
      <c r="L544" s="8" t="s">
        <v>676</v>
      </c>
      <c r="M544" s="8"/>
      <c r="N544" s="8">
        <v>12</v>
      </c>
      <c r="O544" s="9"/>
      <c r="P544" s="21">
        <v>1</v>
      </c>
      <c r="Q544" s="21">
        <f t="shared" si="128"/>
        <v>0</v>
      </c>
      <c r="R544" s="22"/>
      <c r="S544" s="8"/>
      <c r="T544" s="31"/>
      <c r="U544" s="16"/>
      <c r="V544" s="16"/>
      <c r="W544" s="16"/>
      <c r="X544" s="16"/>
      <c r="Y544" s="27"/>
      <c r="Z544" s="27"/>
      <c r="AA544" s="28"/>
      <c r="AB544" s="28"/>
      <c r="AC544" s="29" t="s">
        <v>753</v>
      </c>
    </row>
    <row r="545" spans="1:29" ht="30.75" customHeight="1" x14ac:dyDescent="0.25">
      <c r="A545" s="92"/>
      <c r="B545" s="96"/>
      <c r="C545" s="90"/>
      <c r="D545" s="97"/>
      <c r="E545" s="82"/>
      <c r="F545" s="82"/>
      <c r="G545" s="82"/>
      <c r="H545" s="90"/>
      <c r="I545" s="79"/>
      <c r="J545" s="90"/>
      <c r="K545" s="85"/>
      <c r="L545" s="48" t="s">
        <v>29</v>
      </c>
      <c r="M545" s="21"/>
      <c r="N545" s="21"/>
      <c r="O545" s="21"/>
      <c r="P545" s="21">
        <v>1</v>
      </c>
      <c r="Q545" s="21">
        <f t="shared" si="128"/>
        <v>0</v>
      </c>
      <c r="R545" s="22"/>
      <c r="S545" s="74"/>
      <c r="T545" s="31"/>
      <c r="U545" s="16"/>
      <c r="V545" s="16"/>
      <c r="W545" s="16"/>
      <c r="X545" s="16"/>
      <c r="Y545" s="27"/>
      <c r="Z545" s="27"/>
      <c r="AA545" s="28"/>
      <c r="AB545" s="28"/>
      <c r="AC545" s="29" t="s">
        <v>753</v>
      </c>
    </row>
    <row r="546" spans="1:29" ht="30.75" customHeight="1" x14ac:dyDescent="0.25">
      <c r="A546" s="33" t="s">
        <v>2</v>
      </c>
      <c r="B546" s="33" t="s">
        <v>83</v>
      </c>
      <c r="C546" s="33" t="s">
        <v>3</v>
      </c>
      <c r="D546" s="33" t="s">
        <v>4</v>
      </c>
      <c r="E546" s="33" t="s">
        <v>5</v>
      </c>
      <c r="F546" s="33" t="s">
        <v>6</v>
      </c>
      <c r="G546" s="33" t="s">
        <v>7</v>
      </c>
      <c r="H546" s="33" t="s">
        <v>8</v>
      </c>
      <c r="I546" s="33" t="s">
        <v>9</v>
      </c>
      <c r="J546" s="33" t="s">
        <v>10</v>
      </c>
      <c r="K546" s="33" t="s">
        <v>85</v>
      </c>
      <c r="L546" s="33" t="s">
        <v>11</v>
      </c>
      <c r="M546" s="33" t="s">
        <v>12</v>
      </c>
      <c r="N546" s="33" t="s">
        <v>13</v>
      </c>
      <c r="O546" s="33" t="s">
        <v>14</v>
      </c>
      <c r="P546" s="33" t="s">
        <v>15</v>
      </c>
      <c r="Q546" s="33" t="s">
        <v>16</v>
      </c>
      <c r="R546" s="33" t="s">
        <v>79</v>
      </c>
      <c r="S546" s="34" t="s">
        <v>18</v>
      </c>
      <c r="T546" s="34" t="s">
        <v>19</v>
      </c>
      <c r="U546" s="32" t="s">
        <v>80</v>
      </c>
      <c r="V546" s="32" t="s">
        <v>20</v>
      </c>
      <c r="W546" s="32" t="s">
        <v>84</v>
      </c>
      <c r="X546" s="32" t="s">
        <v>21</v>
      </c>
      <c r="Y546" s="32" t="s">
        <v>81</v>
      </c>
      <c r="Z546" s="32" t="s">
        <v>82</v>
      </c>
      <c r="AA546" s="32" t="s">
        <v>22</v>
      </c>
      <c r="AB546" s="32" t="s">
        <v>23</v>
      </c>
      <c r="AC546" s="32" t="s">
        <v>24</v>
      </c>
    </row>
    <row r="547" spans="1:29" ht="30.75" customHeight="1" x14ac:dyDescent="0.25">
      <c r="A547" s="86">
        <v>3</v>
      </c>
      <c r="B547" s="96" t="s">
        <v>642</v>
      </c>
      <c r="C547" s="90" t="s">
        <v>723</v>
      </c>
      <c r="D547" s="97" t="s">
        <v>724</v>
      </c>
      <c r="E547" s="80" t="s">
        <v>88</v>
      </c>
      <c r="F547" s="80" t="s">
        <v>30</v>
      </c>
      <c r="G547" s="80" t="s">
        <v>25</v>
      </c>
      <c r="H547" s="90" t="s">
        <v>725</v>
      </c>
      <c r="I547" s="77" t="s">
        <v>670</v>
      </c>
      <c r="J547" s="90" t="s">
        <v>726</v>
      </c>
      <c r="K547" s="83" t="s">
        <v>721</v>
      </c>
      <c r="L547" s="63" t="s">
        <v>678</v>
      </c>
      <c r="M547" s="71"/>
      <c r="N547" s="71">
        <v>12</v>
      </c>
      <c r="O547" s="71"/>
      <c r="P547" s="21">
        <v>1</v>
      </c>
      <c r="Q547" s="21">
        <f t="shared" ref="Q547:Q549" si="129">IFERROR(IF((+O547/P547)&gt;100%,100%,(O547/P547)),"")</f>
        <v>0</v>
      </c>
      <c r="R547" s="22"/>
      <c r="S547" s="8"/>
      <c r="T547" s="16"/>
      <c r="U547" s="16"/>
      <c r="V547" s="16"/>
      <c r="W547" s="16"/>
      <c r="X547" s="16"/>
      <c r="Y547" s="27"/>
      <c r="Z547" s="27"/>
      <c r="AA547" s="28"/>
      <c r="AB547" s="28"/>
      <c r="AC547" s="29" t="s">
        <v>753</v>
      </c>
    </row>
    <row r="548" spans="1:29" ht="30.75" customHeight="1" x14ac:dyDescent="0.25">
      <c r="A548" s="91"/>
      <c r="B548" s="96"/>
      <c r="C548" s="90"/>
      <c r="D548" s="97"/>
      <c r="E548" s="81"/>
      <c r="F548" s="81"/>
      <c r="G548" s="81"/>
      <c r="H548" s="90"/>
      <c r="I548" s="78"/>
      <c r="J548" s="90"/>
      <c r="K548" s="84"/>
      <c r="L548" s="63" t="s">
        <v>680</v>
      </c>
      <c r="M548" s="71"/>
      <c r="N548" s="71">
        <v>12</v>
      </c>
      <c r="O548" s="71"/>
      <c r="P548" s="21">
        <v>1</v>
      </c>
      <c r="Q548" s="21">
        <f t="shared" si="129"/>
        <v>0</v>
      </c>
      <c r="R548" s="22"/>
      <c r="S548" s="8"/>
      <c r="T548" s="16"/>
      <c r="U548" s="16"/>
      <c r="V548" s="16"/>
      <c r="W548" s="16"/>
      <c r="X548" s="16"/>
      <c r="Y548" s="27"/>
      <c r="Z548" s="27"/>
      <c r="AA548" s="28"/>
      <c r="AB548" s="28"/>
      <c r="AC548" s="29" t="s">
        <v>753</v>
      </c>
    </row>
    <row r="549" spans="1:29" ht="30.75" customHeight="1" x14ac:dyDescent="0.25">
      <c r="A549" s="92"/>
      <c r="B549" s="96"/>
      <c r="C549" s="90"/>
      <c r="D549" s="97"/>
      <c r="E549" s="82"/>
      <c r="F549" s="82"/>
      <c r="G549" s="82"/>
      <c r="H549" s="90"/>
      <c r="I549" s="79"/>
      <c r="J549" s="90"/>
      <c r="K549" s="85"/>
      <c r="L549" s="48" t="s">
        <v>29</v>
      </c>
      <c r="M549" s="21"/>
      <c r="N549" s="21"/>
      <c r="O549" s="21"/>
      <c r="P549" s="21">
        <v>1</v>
      </c>
      <c r="Q549" s="21">
        <f t="shared" si="129"/>
        <v>0</v>
      </c>
      <c r="R549" s="22"/>
      <c r="S549" s="74"/>
      <c r="T549" s="16"/>
      <c r="U549" s="16"/>
      <c r="V549" s="16"/>
      <c r="W549" s="16"/>
      <c r="X549" s="16"/>
      <c r="Y549" s="27"/>
      <c r="Z549" s="27"/>
      <c r="AA549" s="28"/>
      <c r="AB549" s="28"/>
      <c r="AC549" s="29" t="s">
        <v>753</v>
      </c>
    </row>
    <row r="550" spans="1:29" ht="30.75" customHeight="1" x14ac:dyDescent="0.25">
      <c r="A550" s="33" t="s">
        <v>2</v>
      </c>
      <c r="B550" s="33" t="s">
        <v>83</v>
      </c>
      <c r="C550" s="33" t="s">
        <v>3</v>
      </c>
      <c r="D550" s="33" t="s">
        <v>4</v>
      </c>
      <c r="E550" s="33" t="s">
        <v>5</v>
      </c>
      <c r="F550" s="33" t="s">
        <v>6</v>
      </c>
      <c r="G550" s="33" t="s">
        <v>7</v>
      </c>
      <c r="H550" s="33" t="s">
        <v>8</v>
      </c>
      <c r="I550" s="33" t="s">
        <v>9</v>
      </c>
      <c r="J550" s="33" t="s">
        <v>10</v>
      </c>
      <c r="K550" s="33" t="s">
        <v>85</v>
      </c>
      <c r="L550" s="33" t="s">
        <v>11</v>
      </c>
      <c r="M550" s="33" t="s">
        <v>12</v>
      </c>
      <c r="N550" s="33" t="s">
        <v>13</v>
      </c>
      <c r="O550" s="33" t="s">
        <v>14</v>
      </c>
      <c r="P550" s="33" t="s">
        <v>15</v>
      </c>
      <c r="Q550" s="33" t="s">
        <v>16</v>
      </c>
      <c r="R550" s="33" t="s">
        <v>79</v>
      </c>
      <c r="S550" s="34" t="s">
        <v>18</v>
      </c>
      <c r="T550" s="34" t="s">
        <v>19</v>
      </c>
      <c r="U550" s="32" t="s">
        <v>80</v>
      </c>
      <c r="V550" s="32" t="s">
        <v>20</v>
      </c>
      <c r="W550" s="32" t="s">
        <v>84</v>
      </c>
      <c r="X550" s="32" t="s">
        <v>21</v>
      </c>
      <c r="Y550" s="32" t="s">
        <v>81</v>
      </c>
      <c r="Z550" s="32" t="s">
        <v>82</v>
      </c>
      <c r="AA550" s="32" t="s">
        <v>22</v>
      </c>
      <c r="AB550" s="32" t="s">
        <v>23</v>
      </c>
      <c r="AC550" s="32" t="s">
        <v>24</v>
      </c>
    </row>
    <row r="551" spans="1:29" ht="30.75" customHeight="1" x14ac:dyDescent="0.25">
      <c r="A551" s="98">
        <v>4</v>
      </c>
      <c r="B551" s="89" t="s">
        <v>642</v>
      </c>
      <c r="C551" s="99" t="s">
        <v>727</v>
      </c>
      <c r="D551" s="100" t="s">
        <v>728</v>
      </c>
      <c r="E551" s="80" t="s">
        <v>88</v>
      </c>
      <c r="F551" s="80" t="s">
        <v>30</v>
      </c>
      <c r="G551" s="80" t="s">
        <v>25</v>
      </c>
      <c r="H551" s="99" t="s">
        <v>729</v>
      </c>
      <c r="I551" s="77" t="s">
        <v>670</v>
      </c>
      <c r="J551" s="99" t="s">
        <v>730</v>
      </c>
      <c r="K551" s="83" t="s">
        <v>721</v>
      </c>
      <c r="L551" s="63" t="s">
        <v>678</v>
      </c>
      <c r="M551" s="71"/>
      <c r="N551" s="71">
        <v>2</v>
      </c>
      <c r="O551" s="71"/>
      <c r="P551" s="21">
        <v>1</v>
      </c>
      <c r="Q551" s="21">
        <f t="shared" ref="Q551:Q553" si="130">IFERROR(IF((+O551/P551)&gt;100%,100%,(O551/P551)),"")</f>
        <v>0</v>
      </c>
      <c r="R551" s="22"/>
      <c r="S551" s="8"/>
      <c r="T551" s="16"/>
      <c r="U551" s="16"/>
      <c r="V551" s="16"/>
      <c r="W551" s="16"/>
      <c r="X551" s="16"/>
      <c r="Y551" s="27"/>
      <c r="Z551" s="27"/>
      <c r="AA551" s="28"/>
      <c r="AB551" s="28"/>
      <c r="AC551" s="29" t="s">
        <v>753</v>
      </c>
    </row>
    <row r="552" spans="1:29" ht="30.75" customHeight="1" x14ac:dyDescent="0.25">
      <c r="A552" s="98"/>
      <c r="B552" s="89"/>
      <c r="C552" s="99"/>
      <c r="D552" s="100"/>
      <c r="E552" s="81"/>
      <c r="F552" s="81"/>
      <c r="G552" s="81"/>
      <c r="H552" s="99"/>
      <c r="I552" s="78"/>
      <c r="J552" s="99"/>
      <c r="K552" s="84"/>
      <c r="L552" s="63" t="s">
        <v>680</v>
      </c>
      <c r="M552" s="71"/>
      <c r="N552" s="71">
        <v>3</v>
      </c>
      <c r="O552" s="71"/>
      <c r="P552" s="21">
        <v>1</v>
      </c>
      <c r="Q552" s="21">
        <f t="shared" si="130"/>
        <v>0</v>
      </c>
      <c r="R552" s="22"/>
      <c r="S552" s="8"/>
      <c r="T552" s="16"/>
      <c r="U552" s="16"/>
      <c r="V552" s="16"/>
      <c r="W552" s="16"/>
      <c r="X552" s="16"/>
      <c r="Y552" s="27"/>
      <c r="Z552" s="27"/>
      <c r="AA552" s="28"/>
      <c r="AB552" s="28"/>
      <c r="AC552" s="29" t="s">
        <v>753</v>
      </c>
    </row>
    <row r="553" spans="1:29" ht="30.75" customHeight="1" x14ac:dyDescent="0.25">
      <c r="A553" s="98"/>
      <c r="B553" s="89"/>
      <c r="C553" s="99"/>
      <c r="D553" s="100"/>
      <c r="E553" s="82"/>
      <c r="F553" s="82"/>
      <c r="G553" s="82"/>
      <c r="H553" s="99"/>
      <c r="I553" s="79"/>
      <c r="J553" s="99"/>
      <c r="K553" s="85"/>
      <c r="L553" s="48" t="s">
        <v>29</v>
      </c>
      <c r="M553" s="21"/>
      <c r="N553" s="21"/>
      <c r="O553" s="21"/>
      <c r="P553" s="21">
        <v>1</v>
      </c>
      <c r="Q553" s="21">
        <f t="shared" si="130"/>
        <v>0</v>
      </c>
      <c r="R553" s="22"/>
      <c r="S553" s="74"/>
      <c r="T553" s="16"/>
      <c r="U553" s="16"/>
      <c r="V553" s="16"/>
      <c r="W553" s="16"/>
      <c r="X553" s="16"/>
      <c r="Y553" s="27"/>
      <c r="Z553" s="27"/>
      <c r="AA553" s="28"/>
      <c r="AB553" s="28"/>
      <c r="AC553" s="29" t="s">
        <v>753</v>
      </c>
    </row>
    <row r="554" spans="1:29" ht="30.75" customHeight="1" x14ac:dyDescent="0.25">
      <c r="A554" s="33" t="s">
        <v>2</v>
      </c>
      <c r="B554" s="33" t="s">
        <v>83</v>
      </c>
      <c r="C554" s="33" t="s">
        <v>3</v>
      </c>
      <c r="D554" s="33" t="s">
        <v>4</v>
      </c>
      <c r="E554" s="33" t="s">
        <v>5</v>
      </c>
      <c r="F554" s="33" t="s">
        <v>6</v>
      </c>
      <c r="G554" s="33" t="s">
        <v>7</v>
      </c>
      <c r="H554" s="33" t="s">
        <v>8</v>
      </c>
      <c r="I554" s="33" t="s">
        <v>9</v>
      </c>
      <c r="J554" s="33" t="s">
        <v>10</v>
      </c>
      <c r="K554" s="33" t="s">
        <v>85</v>
      </c>
      <c r="L554" s="33" t="s">
        <v>11</v>
      </c>
      <c r="M554" s="33" t="s">
        <v>12</v>
      </c>
      <c r="N554" s="33" t="s">
        <v>13</v>
      </c>
      <c r="O554" s="33" t="s">
        <v>14</v>
      </c>
      <c r="P554" s="33" t="s">
        <v>15</v>
      </c>
      <c r="Q554" s="33" t="s">
        <v>16</v>
      </c>
      <c r="R554" s="33" t="s">
        <v>79</v>
      </c>
      <c r="S554" s="34" t="s">
        <v>18</v>
      </c>
      <c r="T554" s="34" t="s">
        <v>19</v>
      </c>
      <c r="U554" s="32" t="s">
        <v>80</v>
      </c>
      <c r="V554" s="32" t="s">
        <v>20</v>
      </c>
      <c r="W554" s="32" t="s">
        <v>84</v>
      </c>
      <c r="X554" s="32" t="s">
        <v>21</v>
      </c>
      <c r="Y554" s="32" t="s">
        <v>81</v>
      </c>
      <c r="Z554" s="32" t="s">
        <v>82</v>
      </c>
      <c r="AA554" s="32" t="s">
        <v>22</v>
      </c>
      <c r="AB554" s="32" t="s">
        <v>23</v>
      </c>
      <c r="AC554" s="32" t="s">
        <v>24</v>
      </c>
    </row>
    <row r="555" spans="1:29" ht="30.75" customHeight="1" x14ac:dyDescent="0.25">
      <c r="A555" s="98">
        <v>5</v>
      </c>
      <c r="B555" s="89" t="s">
        <v>642</v>
      </c>
      <c r="C555" s="90" t="s">
        <v>731</v>
      </c>
      <c r="D555" s="77" t="s">
        <v>732</v>
      </c>
      <c r="E555" s="80" t="s">
        <v>88</v>
      </c>
      <c r="F555" s="80" t="s">
        <v>30</v>
      </c>
      <c r="G555" s="80" t="s">
        <v>25</v>
      </c>
      <c r="H555" s="80" t="s">
        <v>733</v>
      </c>
      <c r="I555" s="77" t="s">
        <v>670</v>
      </c>
      <c r="J555" s="80" t="s">
        <v>734</v>
      </c>
      <c r="K555" s="83" t="s">
        <v>721</v>
      </c>
      <c r="L555" s="63" t="s">
        <v>678</v>
      </c>
      <c r="M555" s="71"/>
      <c r="N555" s="71">
        <v>5</v>
      </c>
      <c r="O555" s="71">
        <f t="shared" ref="O555" si="131">IFERROR(+M555/N555,"")</f>
        <v>0</v>
      </c>
      <c r="P555" s="21">
        <v>1</v>
      </c>
      <c r="Q555" s="21">
        <f t="shared" ref="Q555:Q557" si="132">IFERROR(IF((+O555/P555)&gt;100%,100%,(O555/P555)),"")</f>
        <v>0</v>
      </c>
      <c r="R555" s="22"/>
      <c r="S555" s="8"/>
      <c r="T555" s="16"/>
      <c r="U555" s="16"/>
      <c r="V555" s="16"/>
      <c r="W555" s="16"/>
      <c r="X555" s="16"/>
      <c r="Y555" s="27"/>
      <c r="Z555" s="27"/>
      <c r="AA555" s="28"/>
      <c r="AB555" s="28"/>
      <c r="AC555" s="29" t="s">
        <v>753</v>
      </c>
    </row>
    <row r="556" spans="1:29" ht="30.75" customHeight="1" x14ac:dyDescent="0.25">
      <c r="A556" s="98"/>
      <c r="B556" s="89"/>
      <c r="C556" s="90"/>
      <c r="D556" s="78"/>
      <c r="E556" s="81"/>
      <c r="F556" s="81"/>
      <c r="G556" s="81"/>
      <c r="H556" s="81"/>
      <c r="I556" s="78"/>
      <c r="J556" s="81"/>
      <c r="K556" s="84"/>
      <c r="L556" s="63" t="s">
        <v>680</v>
      </c>
      <c r="M556" s="71"/>
      <c r="N556" s="71">
        <v>5</v>
      </c>
      <c r="O556" s="71"/>
      <c r="P556" s="21">
        <v>1</v>
      </c>
      <c r="Q556" s="21">
        <f t="shared" si="132"/>
        <v>0</v>
      </c>
      <c r="R556" s="22"/>
      <c r="S556" s="8"/>
      <c r="T556" s="16"/>
      <c r="U556" s="16"/>
      <c r="V556" s="16"/>
      <c r="W556" s="16"/>
      <c r="X556" s="16"/>
      <c r="Y556" s="27"/>
      <c r="Z556" s="27"/>
      <c r="AA556" s="28"/>
      <c r="AB556" s="28"/>
      <c r="AC556" s="29" t="s">
        <v>753</v>
      </c>
    </row>
    <row r="557" spans="1:29" ht="30.75" customHeight="1" x14ac:dyDescent="0.25">
      <c r="A557" s="98"/>
      <c r="B557" s="89"/>
      <c r="C557" s="90"/>
      <c r="D557" s="79"/>
      <c r="E557" s="82"/>
      <c r="F557" s="82"/>
      <c r="G557" s="82"/>
      <c r="H557" s="82"/>
      <c r="I557" s="79"/>
      <c r="J557" s="82"/>
      <c r="K557" s="85"/>
      <c r="L557" s="48" t="s">
        <v>29</v>
      </c>
      <c r="M557" s="21"/>
      <c r="N557" s="21"/>
      <c r="O557" s="21"/>
      <c r="P557" s="21">
        <v>1</v>
      </c>
      <c r="Q557" s="21">
        <f t="shared" si="132"/>
        <v>0</v>
      </c>
      <c r="R557" s="22"/>
      <c r="S557" s="74"/>
      <c r="T557" s="16"/>
      <c r="U557" s="16"/>
      <c r="V557" s="16"/>
      <c r="W557" s="16"/>
      <c r="X557" s="16"/>
      <c r="Y557" s="27"/>
      <c r="Z557" s="27"/>
      <c r="AA557" s="28"/>
      <c r="AB557" s="28"/>
      <c r="AC557" s="29" t="s">
        <v>753</v>
      </c>
    </row>
    <row r="558" spans="1:29" ht="30.75" customHeight="1" x14ac:dyDescent="0.25">
      <c r="A558" s="33" t="s">
        <v>2</v>
      </c>
      <c r="B558" s="33" t="s">
        <v>83</v>
      </c>
      <c r="C558" s="33" t="s">
        <v>3</v>
      </c>
      <c r="D558" s="33" t="s">
        <v>4</v>
      </c>
      <c r="E558" s="33" t="s">
        <v>5</v>
      </c>
      <c r="F558" s="33" t="s">
        <v>6</v>
      </c>
      <c r="G558" s="33" t="s">
        <v>7</v>
      </c>
      <c r="H558" s="33" t="s">
        <v>8</v>
      </c>
      <c r="I558" s="33" t="s">
        <v>9</v>
      </c>
      <c r="J558" s="33" t="s">
        <v>10</v>
      </c>
      <c r="K558" s="33" t="s">
        <v>85</v>
      </c>
      <c r="L558" s="33" t="s">
        <v>11</v>
      </c>
      <c r="M558" s="33" t="s">
        <v>12</v>
      </c>
      <c r="N558" s="33" t="s">
        <v>13</v>
      </c>
      <c r="O558" s="33" t="s">
        <v>14</v>
      </c>
      <c r="P558" s="33" t="s">
        <v>15</v>
      </c>
      <c r="Q558" s="33" t="s">
        <v>16</v>
      </c>
      <c r="R558" s="33" t="s">
        <v>79</v>
      </c>
      <c r="S558" s="34" t="s">
        <v>18</v>
      </c>
      <c r="T558" s="34" t="s">
        <v>19</v>
      </c>
      <c r="U558" s="32" t="s">
        <v>80</v>
      </c>
      <c r="V558" s="32" t="s">
        <v>20</v>
      </c>
      <c r="W558" s="32" t="s">
        <v>84</v>
      </c>
      <c r="X558" s="32" t="s">
        <v>21</v>
      </c>
      <c r="Y558" s="32" t="s">
        <v>81</v>
      </c>
      <c r="Z558" s="32" t="s">
        <v>82</v>
      </c>
      <c r="AA558" s="32" t="s">
        <v>22</v>
      </c>
      <c r="AB558" s="32" t="s">
        <v>23</v>
      </c>
      <c r="AC558" s="32" t="s">
        <v>24</v>
      </c>
    </row>
    <row r="559" spans="1:29" ht="30.75" customHeight="1" x14ac:dyDescent="0.25">
      <c r="A559" s="86">
        <v>6</v>
      </c>
      <c r="B559" s="83" t="s">
        <v>642</v>
      </c>
      <c r="C559" s="93" t="s">
        <v>735</v>
      </c>
      <c r="D559" s="77" t="s">
        <v>736</v>
      </c>
      <c r="E559" s="80" t="s">
        <v>88</v>
      </c>
      <c r="F559" s="80" t="s">
        <v>30</v>
      </c>
      <c r="G559" s="80" t="s">
        <v>25</v>
      </c>
      <c r="H559" s="80" t="s">
        <v>737</v>
      </c>
      <c r="I559" s="77" t="s">
        <v>670</v>
      </c>
      <c r="J559" s="80" t="s">
        <v>738</v>
      </c>
      <c r="K559" s="83" t="s">
        <v>721</v>
      </c>
      <c r="L559" s="63" t="s">
        <v>678</v>
      </c>
      <c r="M559" s="71"/>
      <c r="N559" s="71">
        <v>39</v>
      </c>
      <c r="O559" s="71">
        <f>IFERROR(+M559/N559,"")</f>
        <v>0</v>
      </c>
      <c r="P559" s="21">
        <v>1</v>
      </c>
      <c r="Q559" s="21">
        <f t="shared" ref="Q559:Q561" si="133">IFERROR(IF((+O559/P559)&gt;100%,100%,(O559/P559)),"")</f>
        <v>0</v>
      </c>
      <c r="R559" s="22"/>
      <c r="S559" s="8"/>
      <c r="T559" s="16"/>
      <c r="U559" s="16"/>
      <c r="V559" s="16"/>
      <c r="W559" s="16"/>
      <c r="X559" s="16"/>
      <c r="Y559" s="27"/>
      <c r="Z559" s="27"/>
      <c r="AA559" s="28"/>
      <c r="AB559" s="28"/>
      <c r="AC559" s="29" t="s">
        <v>753</v>
      </c>
    </row>
    <row r="560" spans="1:29" ht="30.75" customHeight="1" x14ac:dyDescent="0.25">
      <c r="A560" s="91"/>
      <c r="B560" s="84"/>
      <c r="C560" s="94"/>
      <c r="D560" s="78"/>
      <c r="E560" s="81"/>
      <c r="F560" s="81"/>
      <c r="G560" s="81"/>
      <c r="H560" s="81"/>
      <c r="I560" s="78"/>
      <c r="J560" s="81"/>
      <c r="K560" s="84"/>
      <c r="L560" s="63" t="s">
        <v>680</v>
      </c>
      <c r="M560" s="71"/>
      <c r="N560" s="71">
        <v>39</v>
      </c>
      <c r="O560" s="71"/>
      <c r="P560" s="21">
        <v>1</v>
      </c>
      <c r="Q560" s="21">
        <f t="shared" si="133"/>
        <v>0</v>
      </c>
      <c r="R560" s="22"/>
      <c r="S560" s="8"/>
      <c r="T560" s="16"/>
      <c r="U560" s="16"/>
      <c r="V560" s="16"/>
      <c r="W560" s="16"/>
      <c r="X560" s="16"/>
      <c r="Y560" s="27"/>
      <c r="Z560" s="27"/>
      <c r="AA560" s="28"/>
      <c r="AB560" s="28"/>
      <c r="AC560" s="29" t="s">
        <v>753</v>
      </c>
    </row>
    <row r="561" spans="1:29" ht="30.75" customHeight="1" x14ac:dyDescent="0.25">
      <c r="A561" s="92"/>
      <c r="B561" s="85"/>
      <c r="C561" s="95"/>
      <c r="D561" s="79"/>
      <c r="E561" s="82"/>
      <c r="F561" s="82"/>
      <c r="G561" s="82"/>
      <c r="H561" s="82"/>
      <c r="I561" s="79"/>
      <c r="J561" s="82"/>
      <c r="K561" s="85"/>
      <c r="L561" s="48" t="s">
        <v>29</v>
      </c>
      <c r="M561" s="21"/>
      <c r="N561" s="21"/>
      <c r="O561" s="21"/>
      <c r="P561" s="21">
        <v>1</v>
      </c>
      <c r="Q561" s="21">
        <f t="shared" si="133"/>
        <v>0</v>
      </c>
      <c r="R561" s="22"/>
      <c r="S561" s="74"/>
      <c r="T561" s="16"/>
      <c r="U561" s="16"/>
      <c r="V561" s="16"/>
      <c r="W561" s="16"/>
      <c r="X561" s="16"/>
      <c r="Y561" s="27"/>
      <c r="Z561" s="27"/>
      <c r="AA561" s="28"/>
      <c r="AB561" s="28"/>
      <c r="AC561" s="29" t="s">
        <v>753</v>
      </c>
    </row>
    <row r="562" spans="1:29" ht="30.75" customHeight="1" x14ac:dyDescent="0.25">
      <c r="A562" s="33" t="s">
        <v>2</v>
      </c>
      <c r="B562" s="33" t="s">
        <v>83</v>
      </c>
      <c r="C562" s="33" t="s">
        <v>3</v>
      </c>
      <c r="D562" s="33" t="s">
        <v>4</v>
      </c>
      <c r="E562" s="33" t="s">
        <v>5</v>
      </c>
      <c r="F562" s="33" t="s">
        <v>6</v>
      </c>
      <c r="G562" s="33" t="s">
        <v>7</v>
      </c>
      <c r="H562" s="33" t="s">
        <v>8</v>
      </c>
      <c r="I562" s="33" t="s">
        <v>9</v>
      </c>
      <c r="J562" s="33" t="s">
        <v>10</v>
      </c>
      <c r="K562" s="33" t="s">
        <v>85</v>
      </c>
      <c r="L562" s="33" t="s">
        <v>11</v>
      </c>
      <c r="M562" s="33" t="s">
        <v>12</v>
      </c>
      <c r="N562" s="33" t="s">
        <v>13</v>
      </c>
      <c r="O562" s="33" t="s">
        <v>14</v>
      </c>
      <c r="P562" s="33" t="s">
        <v>15</v>
      </c>
      <c r="Q562" s="33" t="s">
        <v>16</v>
      </c>
      <c r="R562" s="33" t="s">
        <v>79</v>
      </c>
      <c r="S562" s="34" t="s">
        <v>18</v>
      </c>
      <c r="T562" s="34" t="s">
        <v>19</v>
      </c>
      <c r="U562" s="32" t="s">
        <v>80</v>
      </c>
      <c r="V562" s="32" t="s">
        <v>20</v>
      </c>
      <c r="W562" s="32" t="s">
        <v>84</v>
      </c>
      <c r="X562" s="32" t="s">
        <v>21</v>
      </c>
      <c r="Y562" s="32" t="s">
        <v>81</v>
      </c>
      <c r="Z562" s="32" t="s">
        <v>82</v>
      </c>
      <c r="AA562" s="32" t="s">
        <v>22</v>
      </c>
      <c r="AB562" s="32" t="s">
        <v>23</v>
      </c>
      <c r="AC562" s="32" t="s">
        <v>24</v>
      </c>
    </row>
    <row r="563" spans="1:29" ht="30.75" customHeight="1" x14ac:dyDescent="0.25">
      <c r="A563" s="86">
        <v>7</v>
      </c>
      <c r="B563" s="83" t="s">
        <v>642</v>
      </c>
      <c r="C563" s="93" t="s">
        <v>739</v>
      </c>
      <c r="D563" s="77" t="s">
        <v>740</v>
      </c>
      <c r="E563" s="80" t="s">
        <v>88</v>
      </c>
      <c r="F563" s="80" t="s">
        <v>30</v>
      </c>
      <c r="G563" s="80" t="s">
        <v>25</v>
      </c>
      <c r="H563" s="80" t="s">
        <v>741</v>
      </c>
      <c r="I563" s="77" t="s">
        <v>499</v>
      </c>
      <c r="J563" s="80" t="s">
        <v>742</v>
      </c>
      <c r="K563" s="83" t="s">
        <v>721</v>
      </c>
      <c r="L563" s="63" t="s">
        <v>678</v>
      </c>
      <c r="M563" s="71"/>
      <c r="N563" s="37">
        <v>8</v>
      </c>
      <c r="O563" s="73">
        <f t="shared" ref="O563" si="134">IFERROR(+M563/N563,"")</f>
        <v>0</v>
      </c>
      <c r="P563" s="21">
        <v>1</v>
      </c>
      <c r="Q563" s="21">
        <f t="shared" ref="Q563:Q565" si="135">IFERROR(IF((+O563/P563)&gt;100%,100%,(O563/P563)),"")</f>
        <v>0</v>
      </c>
      <c r="R563" s="22"/>
      <c r="S563" s="8"/>
      <c r="T563" s="16"/>
      <c r="U563" s="16"/>
      <c r="V563" s="16"/>
      <c r="W563" s="16"/>
      <c r="X563" s="16"/>
      <c r="Y563" s="27"/>
      <c r="Z563" s="27"/>
      <c r="AA563" s="28"/>
      <c r="AB563" s="28"/>
      <c r="AC563" s="29" t="s">
        <v>753</v>
      </c>
    </row>
    <row r="564" spans="1:29" ht="30.75" customHeight="1" x14ac:dyDescent="0.25">
      <c r="A564" s="91"/>
      <c r="B564" s="84"/>
      <c r="C564" s="94"/>
      <c r="D564" s="78"/>
      <c r="E564" s="81"/>
      <c r="F564" s="81"/>
      <c r="G564" s="81"/>
      <c r="H564" s="81"/>
      <c r="I564" s="78"/>
      <c r="J564" s="81"/>
      <c r="K564" s="84"/>
      <c r="L564" s="63" t="s">
        <v>680</v>
      </c>
      <c r="M564" s="71"/>
      <c r="N564" s="37">
        <v>16</v>
      </c>
      <c r="O564" s="73"/>
      <c r="P564" s="21">
        <v>1</v>
      </c>
      <c r="Q564" s="21">
        <f t="shared" si="135"/>
        <v>0</v>
      </c>
      <c r="R564" s="22"/>
      <c r="S564" s="8"/>
      <c r="T564" s="16"/>
      <c r="U564" s="16"/>
      <c r="V564" s="16"/>
      <c r="W564" s="16"/>
      <c r="X564" s="16"/>
      <c r="Y564" s="27"/>
      <c r="Z564" s="27"/>
      <c r="AA564" s="28"/>
      <c r="AB564" s="28"/>
      <c r="AC564" s="29" t="s">
        <v>753</v>
      </c>
    </row>
    <row r="565" spans="1:29" ht="30.75" customHeight="1" x14ac:dyDescent="0.25">
      <c r="A565" s="92"/>
      <c r="B565" s="85"/>
      <c r="C565" s="95"/>
      <c r="D565" s="79"/>
      <c r="E565" s="82"/>
      <c r="F565" s="82"/>
      <c r="G565" s="82"/>
      <c r="H565" s="82"/>
      <c r="I565" s="79"/>
      <c r="J565" s="82"/>
      <c r="K565" s="85"/>
      <c r="L565" s="48" t="s">
        <v>29</v>
      </c>
      <c r="M565" s="21"/>
      <c r="N565" s="21"/>
      <c r="O565" s="21"/>
      <c r="P565" s="21">
        <v>1</v>
      </c>
      <c r="Q565" s="21">
        <f t="shared" si="135"/>
        <v>0</v>
      </c>
      <c r="R565" s="22"/>
      <c r="S565" s="74"/>
      <c r="T565" s="16"/>
      <c r="U565" s="16"/>
      <c r="V565" s="16"/>
      <c r="W565" s="16"/>
      <c r="X565" s="16"/>
      <c r="Y565" s="27"/>
      <c r="Z565" s="27"/>
      <c r="AA565" s="28"/>
      <c r="AB565" s="28"/>
      <c r="AC565" s="29" t="s">
        <v>753</v>
      </c>
    </row>
    <row r="566" spans="1:29" ht="30.75" customHeight="1" x14ac:dyDescent="0.25">
      <c r="A566" s="33" t="s">
        <v>2</v>
      </c>
      <c r="B566" s="33" t="s">
        <v>83</v>
      </c>
      <c r="C566" s="33" t="s">
        <v>3</v>
      </c>
      <c r="D566" s="33" t="s">
        <v>4</v>
      </c>
      <c r="E566" s="33" t="s">
        <v>5</v>
      </c>
      <c r="F566" s="33" t="s">
        <v>6</v>
      </c>
      <c r="G566" s="33" t="s">
        <v>7</v>
      </c>
      <c r="H566" s="33" t="s">
        <v>8</v>
      </c>
      <c r="I566" s="33" t="s">
        <v>9</v>
      </c>
      <c r="J566" s="33" t="s">
        <v>10</v>
      </c>
      <c r="K566" s="33" t="s">
        <v>85</v>
      </c>
      <c r="L566" s="33" t="s">
        <v>11</v>
      </c>
      <c r="M566" s="33" t="s">
        <v>12</v>
      </c>
      <c r="N566" s="33" t="s">
        <v>13</v>
      </c>
      <c r="O566" s="33" t="s">
        <v>14</v>
      </c>
      <c r="P566" s="33" t="s">
        <v>15</v>
      </c>
      <c r="Q566" s="33" t="s">
        <v>16</v>
      </c>
      <c r="R566" s="33" t="s">
        <v>79</v>
      </c>
      <c r="S566" s="34" t="s">
        <v>18</v>
      </c>
      <c r="T566" s="34" t="s">
        <v>19</v>
      </c>
      <c r="U566" s="32" t="s">
        <v>80</v>
      </c>
      <c r="V566" s="32" t="s">
        <v>20</v>
      </c>
      <c r="W566" s="32" t="s">
        <v>84</v>
      </c>
      <c r="X566" s="32" t="s">
        <v>21</v>
      </c>
      <c r="Y566" s="32" t="s">
        <v>81</v>
      </c>
      <c r="Z566" s="32" t="s">
        <v>82</v>
      </c>
      <c r="AA566" s="32" t="s">
        <v>22</v>
      </c>
      <c r="AB566" s="32" t="s">
        <v>23</v>
      </c>
      <c r="AC566" s="32" t="s">
        <v>24</v>
      </c>
    </row>
    <row r="567" spans="1:29" ht="30.75" customHeight="1" x14ac:dyDescent="0.25">
      <c r="A567" s="86">
        <v>8</v>
      </c>
      <c r="B567" s="83" t="s">
        <v>642</v>
      </c>
      <c r="C567" s="93" t="s">
        <v>743</v>
      </c>
      <c r="D567" s="77" t="s">
        <v>744</v>
      </c>
      <c r="E567" s="80" t="s">
        <v>88</v>
      </c>
      <c r="F567" s="80" t="s">
        <v>30</v>
      </c>
      <c r="G567" s="80" t="s">
        <v>25</v>
      </c>
      <c r="H567" s="80" t="s">
        <v>745</v>
      </c>
      <c r="I567" s="77" t="s">
        <v>670</v>
      </c>
      <c r="J567" s="80" t="s">
        <v>746</v>
      </c>
      <c r="K567" s="83" t="s">
        <v>721</v>
      </c>
      <c r="L567" s="63" t="s">
        <v>678</v>
      </c>
      <c r="M567" s="71"/>
      <c r="N567" s="37">
        <v>6</v>
      </c>
      <c r="O567" s="75" t="str">
        <f>IFERROR(+M567/#REF!,"")</f>
        <v/>
      </c>
      <c r="P567" s="21">
        <v>1</v>
      </c>
      <c r="Q567" s="21" t="str">
        <f t="shared" ref="Q567:Q569" si="136">IFERROR(IF((+O567/P567)&gt;100%,100%,(O567/P567)),"")</f>
        <v/>
      </c>
      <c r="R567" s="22"/>
      <c r="S567" s="8"/>
      <c r="T567" s="16"/>
      <c r="U567" s="16"/>
      <c r="V567" s="16"/>
      <c r="W567" s="16"/>
      <c r="X567" s="16"/>
      <c r="Y567" s="27"/>
      <c r="Z567" s="27"/>
      <c r="AA567" s="28"/>
      <c r="AB567" s="28"/>
      <c r="AC567" s="29" t="s">
        <v>753</v>
      </c>
    </row>
    <row r="568" spans="1:29" ht="30.75" customHeight="1" x14ac:dyDescent="0.25">
      <c r="A568" s="91"/>
      <c r="B568" s="84"/>
      <c r="C568" s="94"/>
      <c r="D568" s="78"/>
      <c r="E568" s="81"/>
      <c r="F568" s="81"/>
      <c r="G568" s="81"/>
      <c r="H568" s="81"/>
      <c r="I568" s="78"/>
      <c r="J568" s="81"/>
      <c r="K568" s="84"/>
      <c r="L568" s="63" t="s">
        <v>680</v>
      </c>
      <c r="M568" s="71"/>
      <c r="N568" s="37">
        <v>6</v>
      </c>
      <c r="O568" s="73"/>
      <c r="P568" s="21">
        <v>1</v>
      </c>
      <c r="Q568" s="21">
        <f t="shared" si="136"/>
        <v>0</v>
      </c>
      <c r="R568" s="22"/>
      <c r="S568" s="8"/>
      <c r="T568" s="16"/>
      <c r="U568" s="16"/>
      <c r="V568" s="16"/>
      <c r="W568" s="16"/>
      <c r="X568" s="16"/>
      <c r="Y568" s="27"/>
      <c r="Z568" s="27"/>
      <c r="AA568" s="28"/>
      <c r="AB568" s="28"/>
      <c r="AC568" s="29" t="s">
        <v>753</v>
      </c>
    </row>
    <row r="569" spans="1:29" ht="30.75" customHeight="1" x14ac:dyDescent="0.25">
      <c r="A569" s="92"/>
      <c r="B569" s="85"/>
      <c r="C569" s="95"/>
      <c r="D569" s="79"/>
      <c r="E569" s="82"/>
      <c r="F569" s="82"/>
      <c r="G569" s="82"/>
      <c r="H569" s="82"/>
      <c r="I569" s="79"/>
      <c r="J569" s="82"/>
      <c r="K569" s="85"/>
      <c r="L569" s="48" t="s">
        <v>29</v>
      </c>
      <c r="M569" s="21"/>
      <c r="N569" s="21"/>
      <c r="O569" s="21"/>
      <c r="P569" s="21">
        <v>1</v>
      </c>
      <c r="Q569" s="21">
        <f t="shared" si="136"/>
        <v>0</v>
      </c>
      <c r="R569" s="22"/>
      <c r="S569" s="74"/>
      <c r="T569" s="16"/>
      <c r="U569" s="16"/>
      <c r="V569" s="16"/>
      <c r="W569" s="16"/>
      <c r="X569" s="16"/>
      <c r="Y569" s="27"/>
      <c r="Z569" s="27"/>
      <c r="AA569" s="28"/>
      <c r="AB569" s="28"/>
      <c r="AC569" s="29" t="s">
        <v>753</v>
      </c>
    </row>
    <row r="570" spans="1:29" ht="30.75" customHeight="1" x14ac:dyDescent="0.25">
      <c r="A570" s="33" t="s">
        <v>2</v>
      </c>
      <c r="B570" s="33" t="s">
        <v>83</v>
      </c>
      <c r="C570" s="33" t="s">
        <v>3</v>
      </c>
      <c r="D570" s="33" t="s">
        <v>4</v>
      </c>
      <c r="E570" s="33" t="s">
        <v>5</v>
      </c>
      <c r="F570" s="33" t="s">
        <v>6</v>
      </c>
      <c r="G570" s="33" t="s">
        <v>7</v>
      </c>
      <c r="H570" s="33" t="s">
        <v>8</v>
      </c>
      <c r="I570" s="33" t="s">
        <v>9</v>
      </c>
      <c r="J570" s="33" t="s">
        <v>10</v>
      </c>
      <c r="K570" s="33" t="s">
        <v>85</v>
      </c>
      <c r="L570" s="33" t="s">
        <v>11</v>
      </c>
      <c r="M570" s="33" t="s">
        <v>12</v>
      </c>
      <c r="N570" s="33" t="s">
        <v>13</v>
      </c>
      <c r="O570" s="33" t="s">
        <v>14</v>
      </c>
      <c r="P570" s="33" t="s">
        <v>15</v>
      </c>
      <c r="Q570" s="33" t="s">
        <v>16</v>
      </c>
      <c r="R570" s="33" t="s">
        <v>79</v>
      </c>
      <c r="S570" s="34" t="s">
        <v>18</v>
      </c>
      <c r="T570" s="34" t="s">
        <v>19</v>
      </c>
      <c r="U570" s="32" t="s">
        <v>80</v>
      </c>
      <c r="V570" s="32" t="s">
        <v>20</v>
      </c>
      <c r="W570" s="32" t="s">
        <v>84</v>
      </c>
      <c r="X570" s="32" t="s">
        <v>21</v>
      </c>
      <c r="Y570" s="32" t="s">
        <v>81</v>
      </c>
      <c r="Z570" s="32" t="s">
        <v>82</v>
      </c>
      <c r="AA570" s="32" t="s">
        <v>22</v>
      </c>
      <c r="AB570" s="32" t="s">
        <v>23</v>
      </c>
      <c r="AC570" s="32" t="s">
        <v>24</v>
      </c>
    </row>
    <row r="571" spans="1:29" ht="30.75" customHeight="1" x14ac:dyDescent="0.25">
      <c r="A571" s="86">
        <v>9</v>
      </c>
      <c r="B571" s="89" t="s">
        <v>642</v>
      </c>
      <c r="C571" s="90" t="s">
        <v>747</v>
      </c>
      <c r="D571" s="77" t="s">
        <v>748</v>
      </c>
      <c r="E571" s="80" t="s">
        <v>135</v>
      </c>
      <c r="F571" s="80" t="s">
        <v>89</v>
      </c>
      <c r="G571" s="80" t="s">
        <v>25</v>
      </c>
      <c r="H571" s="80" t="s">
        <v>749</v>
      </c>
      <c r="I571" s="77" t="s">
        <v>750</v>
      </c>
      <c r="J571" s="77" t="s">
        <v>751</v>
      </c>
      <c r="K571" s="83" t="s">
        <v>752</v>
      </c>
      <c r="L571" s="8" t="s">
        <v>678</v>
      </c>
      <c r="M571" s="8"/>
      <c r="N571" s="8">
        <v>388</v>
      </c>
      <c r="O571" s="9">
        <f t="shared" ref="O571" si="137">IFERROR(+M571/N571,"")</f>
        <v>0</v>
      </c>
      <c r="P571" s="21">
        <v>1</v>
      </c>
      <c r="Q571" s="21">
        <f t="shared" ref="Q571:Q573" si="138">IFERROR(IF((+O571/P571)&gt;100%,100%,(O571/P571)),"")</f>
        <v>0</v>
      </c>
      <c r="R571" s="22"/>
      <c r="S571" s="8"/>
      <c r="T571" s="16"/>
      <c r="U571" s="30"/>
      <c r="V571" s="16"/>
      <c r="W571" s="16"/>
      <c r="X571" s="16"/>
      <c r="Y571" s="27"/>
      <c r="Z571" s="27"/>
      <c r="AA571" s="28"/>
      <c r="AB571" s="28"/>
      <c r="AC571" s="29" t="s">
        <v>753</v>
      </c>
    </row>
    <row r="572" spans="1:29" ht="30.75" customHeight="1" x14ac:dyDescent="0.25">
      <c r="A572" s="87"/>
      <c r="B572" s="89"/>
      <c r="C572" s="90"/>
      <c r="D572" s="78"/>
      <c r="E572" s="81"/>
      <c r="F572" s="81"/>
      <c r="G572" s="81"/>
      <c r="H572" s="81"/>
      <c r="I572" s="78"/>
      <c r="J572" s="78"/>
      <c r="K572" s="84"/>
      <c r="L572" s="8" t="s">
        <v>680</v>
      </c>
      <c r="M572" s="8"/>
      <c r="N572" s="8">
        <f>2326-388</f>
        <v>1938</v>
      </c>
      <c r="O572" s="9"/>
      <c r="P572" s="21">
        <v>1</v>
      </c>
      <c r="Q572" s="21">
        <f t="shared" si="138"/>
        <v>0</v>
      </c>
      <c r="R572" s="22"/>
      <c r="S572" s="8"/>
      <c r="T572" s="16"/>
      <c r="U572" s="16"/>
      <c r="V572" s="16"/>
      <c r="W572" s="16"/>
      <c r="X572" s="16"/>
      <c r="Y572" s="27"/>
      <c r="Z572" s="27"/>
      <c r="AA572" s="28"/>
      <c r="AB572" s="28"/>
      <c r="AC572" s="29" t="s">
        <v>753</v>
      </c>
    </row>
    <row r="573" spans="1:29" ht="30.75" customHeight="1" x14ac:dyDescent="0.25">
      <c r="A573" s="88"/>
      <c r="B573" s="89"/>
      <c r="C573" s="90"/>
      <c r="D573" s="79"/>
      <c r="E573" s="82"/>
      <c r="F573" s="82"/>
      <c r="G573" s="82"/>
      <c r="H573" s="82"/>
      <c r="I573" s="79"/>
      <c r="J573" s="79"/>
      <c r="K573" s="85"/>
      <c r="L573" s="48" t="s">
        <v>29</v>
      </c>
      <c r="M573" s="21"/>
      <c r="N573" s="21"/>
      <c r="O573" s="21"/>
      <c r="P573" s="21">
        <v>1</v>
      </c>
      <c r="Q573" s="21">
        <f t="shared" si="138"/>
        <v>0</v>
      </c>
      <c r="R573" s="22"/>
      <c r="S573" s="74"/>
      <c r="T573" s="76"/>
      <c r="U573" s="30"/>
      <c r="V573" s="16"/>
      <c r="W573" s="16"/>
      <c r="X573" s="16"/>
      <c r="Y573" s="27"/>
      <c r="Z573" s="27"/>
      <c r="AA573" s="28"/>
      <c r="AB573" s="28"/>
      <c r="AC573" s="29" t="s">
        <v>753</v>
      </c>
    </row>
    <row r="574" spans="1:29" ht="30.75" customHeight="1" x14ac:dyDescent="0.25">
      <c r="A574" s="33" t="s">
        <v>2</v>
      </c>
      <c r="B574" s="33" t="s">
        <v>83</v>
      </c>
      <c r="C574" s="33" t="s">
        <v>3</v>
      </c>
      <c r="D574" s="33" t="s">
        <v>4</v>
      </c>
      <c r="E574" s="33" t="s">
        <v>5</v>
      </c>
      <c r="F574" s="33" t="s">
        <v>6</v>
      </c>
      <c r="G574" s="33" t="s">
        <v>7</v>
      </c>
      <c r="H574" s="33" t="s">
        <v>8</v>
      </c>
      <c r="I574" s="33" t="s">
        <v>9</v>
      </c>
      <c r="J574" s="33" t="s">
        <v>10</v>
      </c>
      <c r="K574" s="33" t="s">
        <v>85</v>
      </c>
      <c r="L574" s="33" t="s">
        <v>11</v>
      </c>
      <c r="M574" s="33" t="s">
        <v>12</v>
      </c>
      <c r="N574" s="33" t="s">
        <v>13</v>
      </c>
      <c r="O574" s="33" t="s">
        <v>14</v>
      </c>
      <c r="P574" s="33" t="s">
        <v>15</v>
      </c>
      <c r="Q574" s="33" t="s">
        <v>16</v>
      </c>
      <c r="R574" s="33" t="s">
        <v>79</v>
      </c>
      <c r="S574" s="34" t="s">
        <v>18</v>
      </c>
      <c r="T574" s="34" t="s">
        <v>19</v>
      </c>
      <c r="U574" s="32" t="s">
        <v>80</v>
      </c>
      <c r="V574" s="32" t="s">
        <v>20</v>
      </c>
      <c r="W574" s="32" t="s">
        <v>84</v>
      </c>
      <c r="X574" s="32" t="s">
        <v>21</v>
      </c>
      <c r="Y574" s="32" t="s">
        <v>81</v>
      </c>
      <c r="Z574" s="32" t="s">
        <v>82</v>
      </c>
      <c r="AA574" s="32" t="s">
        <v>22</v>
      </c>
      <c r="AB574" s="32" t="s">
        <v>23</v>
      </c>
      <c r="AC574" s="32" t="s">
        <v>24</v>
      </c>
    </row>
    <row r="575" spans="1:29" ht="30.75" customHeight="1" x14ac:dyDescent="0.25">
      <c r="A575" s="121">
        <v>1</v>
      </c>
      <c r="B575" s="93" t="s">
        <v>642</v>
      </c>
      <c r="C575" s="93" t="s">
        <v>579</v>
      </c>
      <c r="D575" s="93" t="s">
        <v>580</v>
      </c>
      <c r="E575" s="93" t="s">
        <v>135</v>
      </c>
      <c r="F575" s="93" t="s">
        <v>89</v>
      </c>
      <c r="G575" s="93" t="s">
        <v>251</v>
      </c>
      <c r="H575" s="93" t="s">
        <v>581</v>
      </c>
      <c r="I575" s="93" t="s">
        <v>582</v>
      </c>
      <c r="J575" s="93" t="s">
        <v>583</v>
      </c>
      <c r="K575" s="80" t="s">
        <v>584</v>
      </c>
      <c r="L575" s="8" t="s">
        <v>38</v>
      </c>
      <c r="M575" s="8"/>
      <c r="N575" s="19">
        <v>10</v>
      </c>
      <c r="O575" s="20"/>
      <c r="P575" s="21">
        <v>1</v>
      </c>
      <c r="Q575" s="21">
        <f t="shared" ref="Q575:Q577" si="139">IFERROR(IF((+O575/P575)&gt;100%,100%,(O575/P575)),"")</f>
        <v>0</v>
      </c>
      <c r="R575" s="22"/>
      <c r="S575" s="22"/>
      <c r="T575" s="31"/>
      <c r="U575" s="30"/>
      <c r="V575" s="16"/>
      <c r="W575" s="16"/>
      <c r="X575" s="16"/>
      <c r="Y575" s="27"/>
      <c r="Z575" s="16"/>
      <c r="AA575" s="16"/>
      <c r="AB575" s="16"/>
      <c r="AC575" s="29" t="s">
        <v>592</v>
      </c>
    </row>
    <row r="576" spans="1:29" ht="30.75" customHeight="1" x14ac:dyDescent="0.25">
      <c r="A576" s="122"/>
      <c r="B576" s="94"/>
      <c r="C576" s="94"/>
      <c r="D576" s="94"/>
      <c r="E576" s="94"/>
      <c r="F576" s="94"/>
      <c r="G576" s="94"/>
      <c r="H576" s="94"/>
      <c r="I576" s="94"/>
      <c r="J576" s="94"/>
      <c r="K576" s="81"/>
      <c r="L576" s="8" t="s">
        <v>39</v>
      </c>
      <c r="M576" s="8"/>
      <c r="N576" s="19">
        <v>10</v>
      </c>
      <c r="O576" s="20"/>
      <c r="P576" s="21">
        <v>1</v>
      </c>
      <c r="Q576" s="21">
        <f t="shared" si="139"/>
        <v>0</v>
      </c>
      <c r="R576" s="22"/>
      <c r="S576" s="22"/>
      <c r="T576" s="31"/>
      <c r="U576" s="30"/>
      <c r="V576" s="16"/>
      <c r="W576" s="16"/>
      <c r="X576" s="16"/>
      <c r="Y576" s="27"/>
      <c r="Z576" s="27"/>
      <c r="AA576" s="28"/>
      <c r="AB576" s="28"/>
      <c r="AC576" s="29" t="s">
        <v>592</v>
      </c>
    </row>
    <row r="577" spans="1:29" ht="30.75" customHeight="1" x14ac:dyDescent="0.25">
      <c r="A577" s="122"/>
      <c r="B577" s="94"/>
      <c r="C577" s="94"/>
      <c r="D577" s="94"/>
      <c r="E577" s="94"/>
      <c r="F577" s="94"/>
      <c r="G577" s="94"/>
      <c r="H577" s="94"/>
      <c r="I577" s="94"/>
      <c r="J577" s="94"/>
      <c r="K577" s="81"/>
      <c r="L577" s="8" t="s">
        <v>40</v>
      </c>
      <c r="M577" s="8"/>
      <c r="N577" s="19">
        <v>10</v>
      </c>
      <c r="O577" s="20"/>
      <c r="P577" s="21">
        <v>1</v>
      </c>
      <c r="Q577" s="21">
        <f t="shared" si="139"/>
        <v>0</v>
      </c>
      <c r="R577" s="22"/>
      <c r="S577" s="22"/>
      <c r="T577" s="31"/>
      <c r="U577" s="30"/>
      <c r="V577" s="16"/>
      <c r="W577" s="16"/>
      <c r="X577" s="16"/>
      <c r="Y577" s="27"/>
      <c r="Z577" s="27"/>
      <c r="AA577" s="28"/>
      <c r="AB577" s="28"/>
      <c r="AC577" s="29" t="s">
        <v>592</v>
      </c>
    </row>
    <row r="578" spans="1:29" ht="30.75" customHeight="1" x14ac:dyDescent="0.25">
      <c r="A578" s="122"/>
      <c r="B578" s="94"/>
      <c r="C578" s="94"/>
      <c r="D578" s="94"/>
      <c r="E578" s="94"/>
      <c r="F578" s="94"/>
      <c r="G578" s="94"/>
      <c r="H578" s="94"/>
      <c r="I578" s="94"/>
      <c r="J578" s="94"/>
      <c r="K578" s="81"/>
      <c r="L578" s="8" t="s">
        <v>41</v>
      </c>
      <c r="M578" s="22"/>
      <c r="N578" s="19">
        <v>10</v>
      </c>
      <c r="O578" s="20"/>
      <c r="P578" s="21">
        <v>1</v>
      </c>
      <c r="Q578" s="21">
        <f>IFERROR(IF((+O578/P578)&gt;100%,100%,(O578/P578)),"")</f>
        <v>0</v>
      </c>
      <c r="R578" s="22"/>
      <c r="S578" s="22"/>
      <c r="T578" s="31"/>
      <c r="U578" s="30"/>
      <c r="V578" s="16"/>
      <c r="W578" s="16"/>
      <c r="X578" s="16"/>
      <c r="Y578" s="27"/>
      <c r="Z578" s="27"/>
      <c r="AA578" s="28"/>
      <c r="AB578" s="28"/>
      <c r="AC578" s="29" t="s">
        <v>592</v>
      </c>
    </row>
    <row r="579" spans="1:29" ht="30.75" customHeight="1" x14ac:dyDescent="0.25">
      <c r="A579" s="123"/>
      <c r="B579" s="94"/>
      <c r="C579" s="94"/>
      <c r="D579" s="94"/>
      <c r="E579" s="94"/>
      <c r="F579" s="94"/>
      <c r="G579" s="94"/>
      <c r="H579" s="94"/>
      <c r="I579" s="94"/>
      <c r="J579" s="94"/>
      <c r="K579" s="82"/>
      <c r="L579" s="35" t="s">
        <v>29</v>
      </c>
      <c r="M579" s="21"/>
      <c r="N579" s="21"/>
      <c r="O579" s="21"/>
      <c r="P579" s="21">
        <v>1</v>
      </c>
      <c r="Q579" s="21">
        <f>IFERROR(IF((+O579/P579)&gt;100%,100%,(O579/P579)),"")</f>
        <v>0</v>
      </c>
      <c r="R579" s="22"/>
      <c r="S579" s="24"/>
      <c r="T579" s="31"/>
      <c r="U579" s="16"/>
      <c r="V579" s="16"/>
      <c r="W579" s="16"/>
      <c r="X579" s="16"/>
      <c r="Y579" s="27"/>
      <c r="Z579" s="27"/>
      <c r="AA579" s="28"/>
      <c r="AB579" s="28"/>
      <c r="AC579" s="29" t="s">
        <v>592</v>
      </c>
    </row>
    <row r="580" spans="1:29" ht="30.75" customHeight="1" x14ac:dyDescent="0.25">
      <c r="A580" s="33" t="s">
        <v>2</v>
      </c>
      <c r="B580" s="33" t="s">
        <v>83</v>
      </c>
      <c r="C580" s="33" t="s">
        <v>3</v>
      </c>
      <c r="D580" s="33" t="s">
        <v>4</v>
      </c>
      <c r="E580" s="33" t="s">
        <v>5</v>
      </c>
      <c r="F580" s="33" t="s">
        <v>6</v>
      </c>
      <c r="G580" s="33" t="s">
        <v>7</v>
      </c>
      <c r="H580" s="33" t="s">
        <v>8</v>
      </c>
      <c r="I580" s="33" t="s">
        <v>9</v>
      </c>
      <c r="J580" s="33" t="s">
        <v>10</v>
      </c>
      <c r="K580" s="33" t="s">
        <v>85</v>
      </c>
      <c r="L580" s="33" t="s">
        <v>11</v>
      </c>
      <c r="M580" s="33" t="s">
        <v>12</v>
      </c>
      <c r="N580" s="33" t="s">
        <v>13</v>
      </c>
      <c r="O580" s="33" t="s">
        <v>14</v>
      </c>
      <c r="P580" s="33" t="s">
        <v>15</v>
      </c>
      <c r="Q580" s="33" t="s">
        <v>16</v>
      </c>
      <c r="R580" s="33" t="s">
        <v>79</v>
      </c>
      <c r="S580" s="34" t="s">
        <v>18</v>
      </c>
      <c r="T580" s="34" t="s">
        <v>19</v>
      </c>
      <c r="U580" s="32" t="s">
        <v>80</v>
      </c>
      <c r="V580" s="32" t="s">
        <v>20</v>
      </c>
      <c r="W580" s="32" t="s">
        <v>84</v>
      </c>
      <c r="X580" s="32" t="s">
        <v>21</v>
      </c>
      <c r="Y580" s="32" t="s">
        <v>81</v>
      </c>
      <c r="Z580" s="32" t="s">
        <v>82</v>
      </c>
      <c r="AA580" s="32" t="s">
        <v>22</v>
      </c>
      <c r="AB580" s="32" t="s">
        <v>23</v>
      </c>
      <c r="AC580" s="32" t="s">
        <v>24</v>
      </c>
    </row>
    <row r="581" spans="1:29" ht="30.75" customHeight="1" x14ac:dyDescent="0.25">
      <c r="A581" s="121">
        <v>2</v>
      </c>
      <c r="B581" s="93" t="s">
        <v>642</v>
      </c>
      <c r="C581" s="93" t="s">
        <v>585</v>
      </c>
      <c r="D581" s="93" t="s">
        <v>586</v>
      </c>
      <c r="E581" s="93" t="s">
        <v>135</v>
      </c>
      <c r="F581" s="93">
        <v>3</v>
      </c>
      <c r="G581" s="93" t="s">
        <v>587</v>
      </c>
      <c r="H581" s="93" t="s">
        <v>588</v>
      </c>
      <c r="I581" s="93" t="s">
        <v>589</v>
      </c>
      <c r="J581" s="93" t="s">
        <v>590</v>
      </c>
      <c r="K581" s="93" t="s">
        <v>591</v>
      </c>
      <c r="L581" s="8" t="s">
        <v>38</v>
      </c>
      <c r="M581" s="8"/>
      <c r="N581" s="8" t="s">
        <v>679</v>
      </c>
      <c r="O581" s="20"/>
      <c r="P581" s="21">
        <v>1</v>
      </c>
      <c r="Q581" s="21">
        <f t="shared" ref="Q581:Q583" si="140">IFERROR(IF((+O581/P581)&gt;100%,100%,(O581/P581)),"")</f>
        <v>0</v>
      </c>
      <c r="R581" s="22"/>
      <c r="S581" s="22"/>
      <c r="T581" s="31"/>
      <c r="U581" s="30"/>
      <c r="V581" s="16"/>
      <c r="W581" s="16"/>
      <c r="X581" s="16"/>
      <c r="Y581" s="27"/>
      <c r="Z581" s="16"/>
      <c r="AA581" s="16"/>
      <c r="AB581" s="16"/>
      <c r="AC581" s="29" t="s">
        <v>592</v>
      </c>
    </row>
    <row r="582" spans="1:29" ht="30.75" customHeight="1" x14ac:dyDescent="0.25">
      <c r="A582" s="122"/>
      <c r="B582" s="94"/>
      <c r="C582" s="94"/>
      <c r="D582" s="94"/>
      <c r="E582" s="94"/>
      <c r="F582" s="94"/>
      <c r="G582" s="94"/>
      <c r="H582" s="94"/>
      <c r="I582" s="94"/>
      <c r="J582" s="94"/>
      <c r="K582" s="94"/>
      <c r="L582" s="8" t="s">
        <v>39</v>
      </c>
      <c r="M582" s="8"/>
      <c r="N582" s="8" t="s">
        <v>679</v>
      </c>
      <c r="O582" s="20"/>
      <c r="P582" s="21">
        <v>1</v>
      </c>
      <c r="Q582" s="21">
        <f t="shared" si="140"/>
        <v>0</v>
      </c>
      <c r="R582" s="22"/>
      <c r="S582" s="22"/>
      <c r="T582" s="31"/>
      <c r="U582" s="30"/>
      <c r="V582" s="16"/>
      <c r="W582" s="16"/>
      <c r="X582" s="16"/>
      <c r="Y582" s="27"/>
      <c r="Z582" s="27"/>
      <c r="AA582" s="28"/>
      <c r="AB582" s="28"/>
      <c r="AC582" s="29" t="s">
        <v>592</v>
      </c>
    </row>
    <row r="583" spans="1:29" ht="30.75" customHeight="1" x14ac:dyDescent="0.25">
      <c r="A583" s="122"/>
      <c r="B583" s="94"/>
      <c r="C583" s="94"/>
      <c r="D583" s="94"/>
      <c r="E583" s="94"/>
      <c r="F583" s="94"/>
      <c r="G583" s="94"/>
      <c r="H583" s="94"/>
      <c r="I583" s="94"/>
      <c r="J583" s="94"/>
      <c r="K583" s="94"/>
      <c r="L583" s="8" t="s">
        <v>40</v>
      </c>
      <c r="M583" s="8"/>
      <c r="N583" s="8" t="s">
        <v>679</v>
      </c>
      <c r="O583" s="20"/>
      <c r="P583" s="21">
        <v>1</v>
      </c>
      <c r="Q583" s="21">
        <f t="shared" si="140"/>
        <v>0</v>
      </c>
      <c r="R583" s="22"/>
      <c r="S583" s="22"/>
      <c r="T583" s="31"/>
      <c r="U583" s="30"/>
      <c r="V583" s="16"/>
      <c r="W583" s="16"/>
      <c r="X583" s="16"/>
      <c r="Y583" s="27"/>
      <c r="Z583" s="27"/>
      <c r="AA583" s="28"/>
      <c r="AB583" s="28"/>
      <c r="AC583" s="29" t="s">
        <v>592</v>
      </c>
    </row>
    <row r="584" spans="1:29" ht="30.75" customHeight="1" x14ac:dyDescent="0.25">
      <c r="A584" s="122"/>
      <c r="B584" s="94"/>
      <c r="C584" s="94"/>
      <c r="D584" s="94"/>
      <c r="E584" s="94"/>
      <c r="F584" s="94"/>
      <c r="G584" s="94"/>
      <c r="H584" s="94"/>
      <c r="I584" s="94"/>
      <c r="J584" s="94"/>
      <c r="K584" s="94"/>
      <c r="L584" s="8" t="s">
        <v>41</v>
      </c>
      <c r="M584" s="22"/>
      <c r="N584" s="8" t="s">
        <v>679</v>
      </c>
      <c r="O584" s="20"/>
      <c r="P584" s="21">
        <v>1</v>
      </c>
      <c r="Q584" s="21">
        <f>IFERROR(IF((+O584/P584)&gt;100%,100%,(O584/P584)),"")</f>
        <v>0</v>
      </c>
      <c r="R584" s="22"/>
      <c r="S584" s="22"/>
      <c r="T584" s="31"/>
      <c r="U584" s="30"/>
      <c r="V584" s="16"/>
      <c r="W584" s="16"/>
      <c r="X584" s="16"/>
      <c r="Y584" s="27"/>
      <c r="Z584" s="27"/>
      <c r="AA584" s="28"/>
      <c r="AB584" s="28"/>
      <c r="AC584" s="29" t="s">
        <v>592</v>
      </c>
    </row>
    <row r="585" spans="1:29" ht="30.75" customHeight="1" x14ac:dyDescent="0.25">
      <c r="A585" s="123"/>
      <c r="B585" s="95"/>
      <c r="C585" s="95"/>
      <c r="D585" s="95"/>
      <c r="E585" s="95"/>
      <c r="F585" s="95"/>
      <c r="G585" s="95"/>
      <c r="H585" s="95"/>
      <c r="I585" s="95"/>
      <c r="J585" s="95"/>
      <c r="K585" s="95"/>
      <c r="L585" s="35" t="s">
        <v>29</v>
      </c>
      <c r="M585" s="21"/>
      <c r="N585" s="21"/>
      <c r="O585" s="21"/>
      <c r="P585" s="21">
        <v>1</v>
      </c>
      <c r="Q585" s="21">
        <f>IFERROR(IF((+O585/P585)&gt;100%,100%,(O585/P585)),"")</f>
        <v>0</v>
      </c>
      <c r="R585" s="22"/>
      <c r="S585" s="24"/>
      <c r="T585" s="31"/>
      <c r="U585" s="16"/>
      <c r="V585" s="16"/>
      <c r="W585" s="16"/>
      <c r="X585" s="16"/>
      <c r="Y585" s="27"/>
      <c r="Z585" s="27"/>
      <c r="AA585" s="28"/>
      <c r="AB585" s="28"/>
      <c r="AC585" s="29" t="s">
        <v>592</v>
      </c>
    </row>
    <row r="586" spans="1:29" ht="30.75" customHeight="1" x14ac:dyDescent="0.25">
      <c r="A586" s="33" t="s">
        <v>2</v>
      </c>
      <c r="B586" s="33" t="s">
        <v>83</v>
      </c>
      <c r="C586" s="33" t="s">
        <v>3</v>
      </c>
      <c r="D586" s="33" t="s">
        <v>4</v>
      </c>
      <c r="E586" s="33" t="s">
        <v>5</v>
      </c>
      <c r="F586" s="33" t="s">
        <v>6</v>
      </c>
      <c r="G586" s="33" t="s">
        <v>7</v>
      </c>
      <c r="H586" s="33" t="s">
        <v>8</v>
      </c>
      <c r="I586" s="33" t="s">
        <v>9</v>
      </c>
      <c r="J586" s="33" t="s">
        <v>10</v>
      </c>
      <c r="K586" s="33" t="s">
        <v>85</v>
      </c>
      <c r="L586" s="33" t="s">
        <v>11</v>
      </c>
      <c r="M586" s="33" t="s">
        <v>12</v>
      </c>
      <c r="N586" s="33" t="s">
        <v>13</v>
      </c>
      <c r="O586" s="33" t="s">
        <v>14</v>
      </c>
      <c r="P586" s="33" t="s">
        <v>15</v>
      </c>
      <c r="Q586" s="33" t="s">
        <v>16</v>
      </c>
      <c r="R586" s="33" t="s">
        <v>79</v>
      </c>
      <c r="S586" s="34" t="s">
        <v>18</v>
      </c>
      <c r="T586" s="34" t="s">
        <v>19</v>
      </c>
      <c r="U586" s="32" t="s">
        <v>80</v>
      </c>
      <c r="V586" s="32" t="s">
        <v>20</v>
      </c>
      <c r="W586" s="32" t="s">
        <v>84</v>
      </c>
      <c r="X586" s="32" t="s">
        <v>21</v>
      </c>
      <c r="Y586" s="32" t="s">
        <v>81</v>
      </c>
      <c r="Z586" s="32" t="s">
        <v>82</v>
      </c>
      <c r="AA586" s="32" t="s">
        <v>22</v>
      </c>
      <c r="AB586" s="32" t="s">
        <v>23</v>
      </c>
      <c r="AC586" s="32" t="s">
        <v>24</v>
      </c>
    </row>
    <row r="587" spans="1:29" ht="30.75" customHeight="1" x14ac:dyDescent="0.25">
      <c r="A587" s="121">
        <v>1</v>
      </c>
      <c r="B587" s="93" t="s">
        <v>783</v>
      </c>
      <c r="C587" s="93" t="s">
        <v>593</v>
      </c>
      <c r="D587" s="93" t="s">
        <v>594</v>
      </c>
      <c r="E587" s="93" t="s">
        <v>88</v>
      </c>
      <c r="F587" s="93" t="s">
        <v>30</v>
      </c>
      <c r="G587" s="93" t="s">
        <v>25</v>
      </c>
      <c r="H587" s="93" t="s">
        <v>595</v>
      </c>
      <c r="I587" s="93" t="s">
        <v>596</v>
      </c>
      <c r="J587" s="93" t="s">
        <v>597</v>
      </c>
      <c r="K587" s="80" t="s">
        <v>598</v>
      </c>
      <c r="L587" s="19" t="s">
        <v>201</v>
      </c>
      <c r="M587" s="8"/>
      <c r="N587" s="8" t="s">
        <v>679</v>
      </c>
      <c r="O587" s="20"/>
      <c r="P587" s="21">
        <v>1</v>
      </c>
      <c r="Q587" s="21">
        <f>IFERROR(IF((+O587/P587)&gt;100%,100%,(O587/P587)),"")</f>
        <v>0</v>
      </c>
      <c r="R587" s="25"/>
      <c r="S587" s="25"/>
      <c r="T587" s="23"/>
      <c r="U587" s="30"/>
      <c r="V587" s="16"/>
      <c r="W587" s="16"/>
      <c r="X587" s="16"/>
      <c r="Y587" s="27"/>
      <c r="Z587" s="27"/>
      <c r="AA587" s="28"/>
      <c r="AB587" s="28"/>
      <c r="AC587" s="29" t="s">
        <v>611</v>
      </c>
    </row>
    <row r="588" spans="1:29" ht="30.75" customHeight="1" x14ac:dyDescent="0.25">
      <c r="A588" s="122"/>
      <c r="B588" s="94"/>
      <c r="C588" s="94"/>
      <c r="D588" s="94"/>
      <c r="E588" s="94"/>
      <c r="F588" s="94"/>
      <c r="G588" s="94"/>
      <c r="H588" s="94"/>
      <c r="I588" s="94"/>
      <c r="J588" s="94"/>
      <c r="K588" s="81"/>
      <c r="L588" s="19" t="s">
        <v>202</v>
      </c>
      <c r="M588" s="22"/>
      <c r="N588" s="8" t="s">
        <v>679</v>
      </c>
      <c r="O588" s="20"/>
      <c r="P588" s="21">
        <v>1</v>
      </c>
      <c r="Q588" s="21">
        <f>IFERROR(IF((+O588/P588)&gt;100%,100%,(O588/P588)),"")</f>
        <v>0</v>
      </c>
      <c r="R588" s="25"/>
      <c r="S588" s="25"/>
      <c r="T588" s="23"/>
      <c r="U588" s="30"/>
      <c r="V588" s="16"/>
      <c r="W588" s="16"/>
      <c r="X588" s="16"/>
      <c r="Y588" s="27"/>
      <c r="Z588" s="27"/>
      <c r="AA588" s="28"/>
      <c r="AB588" s="28"/>
      <c r="AC588" s="29" t="s">
        <v>611</v>
      </c>
    </row>
    <row r="589" spans="1:29" ht="30.75" customHeight="1" x14ac:dyDescent="0.25">
      <c r="A589" s="123"/>
      <c r="B589" s="94"/>
      <c r="C589" s="94"/>
      <c r="D589" s="94"/>
      <c r="E589" s="94"/>
      <c r="F589" s="94"/>
      <c r="G589" s="94"/>
      <c r="H589" s="94"/>
      <c r="I589" s="94"/>
      <c r="J589" s="94"/>
      <c r="K589" s="81"/>
      <c r="L589" s="35" t="s">
        <v>29</v>
      </c>
      <c r="M589" s="21"/>
      <c r="N589" s="21"/>
      <c r="O589" s="21"/>
      <c r="P589" s="21">
        <v>1</v>
      </c>
      <c r="Q589" s="21">
        <f>IFERROR(IF((+O589/P589)&gt;100%,100%,(O589/P589)),"")</f>
        <v>0</v>
      </c>
      <c r="R589" s="25"/>
      <c r="S589" s="24"/>
      <c r="T589" s="23"/>
      <c r="U589" s="16"/>
      <c r="V589" s="16"/>
      <c r="W589" s="16"/>
      <c r="X589" s="16"/>
      <c r="Y589" s="27"/>
      <c r="Z589" s="27"/>
      <c r="AA589" s="28"/>
      <c r="AB589" s="28"/>
      <c r="AC589" s="29" t="s">
        <v>611</v>
      </c>
    </row>
    <row r="590" spans="1:29" ht="30.75" customHeight="1" x14ac:dyDescent="0.25">
      <c r="A590" s="33" t="s">
        <v>2</v>
      </c>
      <c r="B590" s="33" t="s">
        <v>83</v>
      </c>
      <c r="C590" s="33" t="s">
        <v>3</v>
      </c>
      <c r="D590" s="33" t="s">
        <v>4</v>
      </c>
      <c r="E590" s="33" t="s">
        <v>5</v>
      </c>
      <c r="F590" s="33" t="s">
        <v>6</v>
      </c>
      <c r="G590" s="33" t="s">
        <v>7</v>
      </c>
      <c r="H590" s="33" t="s">
        <v>8</v>
      </c>
      <c r="I590" s="33" t="s">
        <v>9</v>
      </c>
      <c r="J590" s="33" t="s">
        <v>10</v>
      </c>
      <c r="K590" s="33" t="s">
        <v>85</v>
      </c>
      <c r="L590" s="33" t="s">
        <v>11</v>
      </c>
      <c r="M590" s="33" t="s">
        <v>12</v>
      </c>
      <c r="N590" s="33" t="s">
        <v>13</v>
      </c>
      <c r="O590" s="33" t="s">
        <v>14</v>
      </c>
      <c r="P590" s="33" t="s">
        <v>15</v>
      </c>
      <c r="Q590" s="33" t="s">
        <v>16</v>
      </c>
      <c r="R590" s="33" t="s">
        <v>79</v>
      </c>
      <c r="S590" s="34" t="s">
        <v>18</v>
      </c>
      <c r="T590" s="34" t="s">
        <v>19</v>
      </c>
      <c r="U590" s="32" t="s">
        <v>80</v>
      </c>
      <c r="V590" s="32" t="s">
        <v>20</v>
      </c>
      <c r="W590" s="32" t="s">
        <v>84</v>
      </c>
      <c r="X590" s="32" t="s">
        <v>21</v>
      </c>
      <c r="Y590" s="32" t="s">
        <v>81</v>
      </c>
      <c r="Z590" s="32" t="s">
        <v>82</v>
      </c>
      <c r="AA590" s="32" t="s">
        <v>22</v>
      </c>
      <c r="AB590" s="32" t="s">
        <v>23</v>
      </c>
      <c r="AC590" s="32" t="s">
        <v>24</v>
      </c>
    </row>
    <row r="591" spans="1:29" ht="30.75" customHeight="1" x14ac:dyDescent="0.25">
      <c r="A591" s="121">
        <v>2</v>
      </c>
      <c r="B591" s="93" t="s">
        <v>783</v>
      </c>
      <c r="C591" s="93" t="s">
        <v>599</v>
      </c>
      <c r="D591" s="109" t="s">
        <v>600</v>
      </c>
      <c r="E591" s="93" t="s">
        <v>88</v>
      </c>
      <c r="F591" s="109" t="s">
        <v>30</v>
      </c>
      <c r="G591" s="93" t="s">
        <v>25</v>
      </c>
      <c r="H591" s="93" t="s">
        <v>601</v>
      </c>
      <c r="I591" s="93" t="s">
        <v>602</v>
      </c>
      <c r="J591" s="93" t="s">
        <v>603</v>
      </c>
      <c r="K591" s="80" t="s">
        <v>604</v>
      </c>
      <c r="L591" s="19" t="s">
        <v>201</v>
      </c>
      <c r="M591" s="8"/>
      <c r="N591" s="8" t="s">
        <v>679</v>
      </c>
      <c r="O591" s="20"/>
      <c r="P591" s="21">
        <v>1</v>
      </c>
      <c r="Q591" s="21">
        <f>IFERROR(IF((+O591/P591)&gt;100%,100%,(O591/P591)),"")</f>
        <v>0</v>
      </c>
      <c r="R591" s="25"/>
      <c r="S591" s="25"/>
      <c r="T591" s="23"/>
      <c r="U591" s="30"/>
      <c r="V591" s="16"/>
      <c r="W591" s="16"/>
      <c r="X591" s="16"/>
      <c r="Y591" s="27"/>
      <c r="Z591" s="27"/>
      <c r="AA591" s="28"/>
      <c r="AB591" s="28"/>
      <c r="AC591" s="29" t="s">
        <v>611</v>
      </c>
    </row>
    <row r="592" spans="1:29" ht="30.75" customHeight="1" x14ac:dyDescent="0.25">
      <c r="A592" s="122"/>
      <c r="B592" s="94"/>
      <c r="C592" s="94"/>
      <c r="D592" s="152"/>
      <c r="E592" s="94"/>
      <c r="F592" s="110"/>
      <c r="G592" s="94"/>
      <c r="H592" s="94"/>
      <c r="I592" s="94"/>
      <c r="J592" s="94"/>
      <c r="K592" s="81"/>
      <c r="L592" s="19" t="s">
        <v>202</v>
      </c>
      <c r="M592" s="22"/>
      <c r="N592" s="8" t="s">
        <v>679</v>
      </c>
      <c r="O592" s="20"/>
      <c r="P592" s="21">
        <v>1</v>
      </c>
      <c r="Q592" s="21">
        <f>IFERROR(IF((+O592/P592)&gt;100%,100%,(O592/P592)),"")</f>
        <v>0</v>
      </c>
      <c r="R592" s="25"/>
      <c r="S592" s="25"/>
      <c r="T592" s="23"/>
      <c r="U592" s="30"/>
      <c r="V592" s="16"/>
      <c r="W592" s="16"/>
      <c r="X592" s="16"/>
      <c r="Y592" s="27"/>
      <c r="Z592" s="27"/>
      <c r="AA592" s="28"/>
      <c r="AB592" s="28"/>
      <c r="AC592" s="29" t="s">
        <v>611</v>
      </c>
    </row>
    <row r="593" spans="1:29" ht="30.75" customHeight="1" x14ac:dyDescent="0.25">
      <c r="A593" s="123"/>
      <c r="B593" s="94"/>
      <c r="C593" s="94"/>
      <c r="D593" s="152"/>
      <c r="E593" s="94"/>
      <c r="F593" s="110"/>
      <c r="G593" s="94"/>
      <c r="H593" s="94"/>
      <c r="I593" s="94"/>
      <c r="J593" s="94"/>
      <c r="K593" s="81"/>
      <c r="L593" s="35" t="s">
        <v>29</v>
      </c>
      <c r="M593" s="21"/>
      <c r="N593" s="21"/>
      <c r="O593" s="21"/>
      <c r="P593" s="21">
        <v>1</v>
      </c>
      <c r="Q593" s="21">
        <f>IFERROR(IF((+O593/P593)&gt;100%,100%,(O593/P593)),"")</f>
        <v>0</v>
      </c>
      <c r="R593" s="25"/>
      <c r="S593" s="24"/>
      <c r="T593" s="23"/>
      <c r="U593" s="16"/>
      <c r="V593" s="16"/>
      <c r="W593" s="16"/>
      <c r="X593" s="16"/>
      <c r="Y593" s="27"/>
      <c r="Z593" s="27"/>
      <c r="AA593" s="28"/>
      <c r="AB593" s="28"/>
      <c r="AC593" s="29" t="s">
        <v>611</v>
      </c>
    </row>
    <row r="594" spans="1:29" ht="30.75" customHeight="1" x14ac:dyDescent="0.25">
      <c r="A594" s="33" t="s">
        <v>2</v>
      </c>
      <c r="B594" s="33" t="s">
        <v>83</v>
      </c>
      <c r="C594" s="33" t="s">
        <v>3</v>
      </c>
      <c r="D594" s="33" t="s">
        <v>4</v>
      </c>
      <c r="E594" s="33" t="s">
        <v>5</v>
      </c>
      <c r="F594" s="33" t="s">
        <v>6</v>
      </c>
      <c r="G594" s="33" t="s">
        <v>7</v>
      </c>
      <c r="H594" s="33" t="s">
        <v>8</v>
      </c>
      <c r="I594" s="33" t="s">
        <v>9</v>
      </c>
      <c r="J594" s="33" t="s">
        <v>10</v>
      </c>
      <c r="K594" s="33" t="s">
        <v>85</v>
      </c>
      <c r="L594" s="33" t="s">
        <v>11</v>
      </c>
      <c r="M594" s="33" t="s">
        <v>12</v>
      </c>
      <c r="N594" s="33" t="s">
        <v>13</v>
      </c>
      <c r="O594" s="33" t="s">
        <v>14</v>
      </c>
      <c r="P594" s="33" t="s">
        <v>15</v>
      </c>
      <c r="Q594" s="33" t="s">
        <v>16</v>
      </c>
      <c r="R594" s="33" t="s">
        <v>79</v>
      </c>
      <c r="S594" s="34" t="s">
        <v>18</v>
      </c>
      <c r="T594" s="34" t="s">
        <v>19</v>
      </c>
      <c r="U594" s="32" t="s">
        <v>80</v>
      </c>
      <c r="V594" s="32" t="s">
        <v>20</v>
      </c>
      <c r="W594" s="32" t="s">
        <v>84</v>
      </c>
      <c r="X594" s="32" t="s">
        <v>21</v>
      </c>
      <c r="Y594" s="32" t="s">
        <v>81</v>
      </c>
      <c r="Z594" s="32" t="s">
        <v>82</v>
      </c>
      <c r="AA594" s="32" t="s">
        <v>22</v>
      </c>
      <c r="AB594" s="32" t="s">
        <v>23</v>
      </c>
      <c r="AC594" s="32" t="s">
        <v>24</v>
      </c>
    </row>
    <row r="595" spans="1:29" ht="30.75" customHeight="1" x14ac:dyDescent="0.25">
      <c r="A595" s="121">
        <v>3</v>
      </c>
      <c r="B595" s="90" t="s">
        <v>783</v>
      </c>
      <c r="C595" s="90" t="s">
        <v>605</v>
      </c>
      <c r="D595" s="97" t="s">
        <v>606</v>
      </c>
      <c r="E595" s="93" t="s">
        <v>135</v>
      </c>
      <c r="F595" s="90" t="s">
        <v>89</v>
      </c>
      <c r="G595" s="90" t="s">
        <v>25</v>
      </c>
      <c r="H595" s="90" t="s">
        <v>607</v>
      </c>
      <c r="I595" s="93" t="s">
        <v>608</v>
      </c>
      <c r="J595" s="90" t="s">
        <v>609</v>
      </c>
      <c r="K595" s="80" t="s">
        <v>610</v>
      </c>
      <c r="L595" s="8" t="s">
        <v>38</v>
      </c>
      <c r="M595" s="8"/>
      <c r="N595" s="8" t="s">
        <v>679</v>
      </c>
      <c r="O595" s="20"/>
      <c r="P595" s="21">
        <v>1</v>
      </c>
      <c r="Q595" s="21">
        <f t="shared" ref="Q595:Q597" si="141">IFERROR(IF((+O595/P595)&gt;100%,100%,(O595/P595)),"")</f>
        <v>0</v>
      </c>
      <c r="R595" s="22"/>
      <c r="S595" s="22"/>
      <c r="T595" s="31"/>
      <c r="U595" s="30"/>
      <c r="V595" s="16"/>
      <c r="W595" s="16"/>
      <c r="X595" s="16"/>
      <c r="Y595" s="27"/>
      <c r="Z595" s="16"/>
      <c r="AA595" s="16"/>
      <c r="AB595" s="16"/>
      <c r="AC595" s="29" t="s">
        <v>611</v>
      </c>
    </row>
    <row r="596" spans="1:29" ht="30.75" customHeight="1" x14ac:dyDescent="0.25">
      <c r="A596" s="122"/>
      <c r="B596" s="90"/>
      <c r="C596" s="90"/>
      <c r="D596" s="154"/>
      <c r="E596" s="94"/>
      <c r="F596" s="90"/>
      <c r="G596" s="90"/>
      <c r="H596" s="90"/>
      <c r="I596" s="155"/>
      <c r="J596" s="90"/>
      <c r="K596" s="81"/>
      <c r="L596" s="8" t="s">
        <v>39</v>
      </c>
      <c r="M596" s="8"/>
      <c r="N596" s="8" t="s">
        <v>679</v>
      </c>
      <c r="O596" s="20"/>
      <c r="P596" s="21">
        <v>1</v>
      </c>
      <c r="Q596" s="21">
        <f t="shared" si="141"/>
        <v>0</v>
      </c>
      <c r="R596" s="22"/>
      <c r="S596" s="22"/>
      <c r="T596" s="31"/>
      <c r="U596" s="30"/>
      <c r="V596" s="16"/>
      <c r="W596" s="16"/>
      <c r="X596" s="16"/>
      <c r="Y596" s="27"/>
      <c r="Z596" s="27"/>
      <c r="AA596" s="28"/>
      <c r="AB596" s="28"/>
      <c r="AC596" s="29" t="s">
        <v>611</v>
      </c>
    </row>
    <row r="597" spans="1:29" ht="30.75" customHeight="1" x14ac:dyDescent="0.25">
      <c r="A597" s="122"/>
      <c r="B597" s="90"/>
      <c r="C597" s="90"/>
      <c r="D597" s="154"/>
      <c r="E597" s="94"/>
      <c r="F597" s="90"/>
      <c r="G597" s="90"/>
      <c r="H597" s="90"/>
      <c r="I597" s="155"/>
      <c r="J597" s="90"/>
      <c r="K597" s="81"/>
      <c r="L597" s="8" t="s">
        <v>40</v>
      </c>
      <c r="M597" s="8"/>
      <c r="N597" s="8" t="s">
        <v>679</v>
      </c>
      <c r="O597" s="20"/>
      <c r="P597" s="21">
        <v>1</v>
      </c>
      <c r="Q597" s="21">
        <f t="shared" si="141"/>
        <v>0</v>
      </c>
      <c r="R597" s="22"/>
      <c r="S597" s="22"/>
      <c r="T597" s="31"/>
      <c r="U597" s="30"/>
      <c r="V597" s="16"/>
      <c r="W597" s="16"/>
      <c r="X597" s="16"/>
      <c r="Y597" s="27"/>
      <c r="Z597" s="27"/>
      <c r="AA597" s="28"/>
      <c r="AB597" s="28"/>
      <c r="AC597" s="29" t="s">
        <v>611</v>
      </c>
    </row>
    <row r="598" spans="1:29" ht="30.75" customHeight="1" x14ac:dyDescent="0.25">
      <c r="A598" s="122"/>
      <c r="B598" s="90"/>
      <c r="C598" s="90"/>
      <c r="D598" s="154"/>
      <c r="E598" s="94"/>
      <c r="F598" s="90"/>
      <c r="G598" s="90"/>
      <c r="H598" s="90"/>
      <c r="I598" s="155"/>
      <c r="J598" s="90"/>
      <c r="K598" s="81"/>
      <c r="L598" s="8" t="s">
        <v>41</v>
      </c>
      <c r="M598" s="22"/>
      <c r="N598" s="8" t="s">
        <v>679</v>
      </c>
      <c r="O598" s="20"/>
      <c r="P598" s="21">
        <v>1</v>
      </c>
      <c r="Q598" s="21">
        <f>IFERROR(IF((+O598/P598)&gt;100%,100%,(O598/P598)),"")</f>
        <v>0</v>
      </c>
      <c r="R598" s="22"/>
      <c r="S598" s="22"/>
      <c r="T598" s="31"/>
      <c r="U598" s="30"/>
      <c r="V598" s="16"/>
      <c r="W598" s="16"/>
      <c r="X598" s="16"/>
      <c r="Y598" s="27"/>
      <c r="Z598" s="27"/>
      <c r="AA598" s="28"/>
      <c r="AB598" s="28"/>
      <c r="AC598" s="29" t="s">
        <v>611</v>
      </c>
    </row>
    <row r="599" spans="1:29" ht="30.75" customHeight="1" x14ac:dyDescent="0.25">
      <c r="A599" s="123"/>
      <c r="B599" s="90"/>
      <c r="C599" s="90"/>
      <c r="D599" s="154"/>
      <c r="E599" s="94"/>
      <c r="F599" s="90"/>
      <c r="G599" s="90"/>
      <c r="H599" s="90"/>
      <c r="I599" s="155"/>
      <c r="J599" s="90"/>
      <c r="K599" s="81"/>
      <c r="L599" s="35" t="s">
        <v>29</v>
      </c>
      <c r="M599" s="21"/>
      <c r="N599" s="21"/>
      <c r="O599" s="21"/>
      <c r="P599" s="21">
        <v>1</v>
      </c>
      <c r="Q599" s="21">
        <f>IFERROR(IF((+O599/P599)&gt;100%,100%,(O599/P599)),"")</f>
        <v>0</v>
      </c>
      <c r="R599" s="22"/>
      <c r="S599" s="24"/>
      <c r="T599" s="31"/>
      <c r="U599" s="16"/>
      <c r="V599" s="16"/>
      <c r="W599" s="16"/>
      <c r="X599" s="16"/>
      <c r="Y599" s="27"/>
      <c r="Z599" s="27"/>
      <c r="AA599" s="28"/>
      <c r="AB599" s="28"/>
      <c r="AC599" s="29" t="s">
        <v>611</v>
      </c>
    </row>
    <row r="600" spans="1:29" ht="30.75" customHeight="1" x14ac:dyDescent="0.25">
      <c r="A600" s="33" t="s">
        <v>2</v>
      </c>
      <c r="B600" s="33" t="s">
        <v>83</v>
      </c>
      <c r="C600" s="33" t="s">
        <v>3</v>
      </c>
      <c r="D600" s="33" t="s">
        <v>4</v>
      </c>
      <c r="E600" s="33" t="s">
        <v>5</v>
      </c>
      <c r="F600" s="33" t="s">
        <v>6</v>
      </c>
      <c r="G600" s="33" t="s">
        <v>7</v>
      </c>
      <c r="H600" s="33" t="s">
        <v>8</v>
      </c>
      <c r="I600" s="33" t="s">
        <v>9</v>
      </c>
      <c r="J600" s="33" t="s">
        <v>10</v>
      </c>
      <c r="K600" s="33" t="s">
        <v>85</v>
      </c>
      <c r="L600" s="33" t="s">
        <v>11</v>
      </c>
      <c r="M600" s="33" t="s">
        <v>12</v>
      </c>
      <c r="N600" s="33" t="s">
        <v>13</v>
      </c>
      <c r="O600" s="33" t="s">
        <v>14</v>
      </c>
      <c r="P600" s="33" t="s">
        <v>15</v>
      </c>
      <c r="Q600" s="33" t="s">
        <v>16</v>
      </c>
      <c r="R600" s="33" t="s">
        <v>79</v>
      </c>
      <c r="S600" s="34" t="s">
        <v>18</v>
      </c>
      <c r="T600" s="34" t="s">
        <v>19</v>
      </c>
      <c r="U600" s="32" t="s">
        <v>80</v>
      </c>
      <c r="V600" s="32" t="s">
        <v>20</v>
      </c>
      <c r="W600" s="32" t="s">
        <v>84</v>
      </c>
      <c r="X600" s="32" t="s">
        <v>21</v>
      </c>
      <c r="Y600" s="32" t="s">
        <v>81</v>
      </c>
      <c r="Z600" s="32" t="s">
        <v>82</v>
      </c>
      <c r="AA600" s="32" t="s">
        <v>22</v>
      </c>
      <c r="AB600" s="32" t="s">
        <v>23</v>
      </c>
      <c r="AC600" s="32" t="s">
        <v>24</v>
      </c>
    </row>
    <row r="601" spans="1:29" ht="42.75" customHeight="1" x14ac:dyDescent="0.25">
      <c r="A601" s="121">
        <v>1</v>
      </c>
      <c r="B601" s="109" t="s">
        <v>782</v>
      </c>
      <c r="C601" s="109" t="s">
        <v>763</v>
      </c>
      <c r="D601" s="109" t="s">
        <v>764</v>
      </c>
      <c r="E601" s="109" t="s">
        <v>765</v>
      </c>
      <c r="F601" s="109" t="s">
        <v>766</v>
      </c>
      <c r="G601" s="109" t="s">
        <v>767</v>
      </c>
      <c r="H601" s="109" t="s">
        <v>768</v>
      </c>
      <c r="I601" s="109" t="s">
        <v>769</v>
      </c>
      <c r="J601" s="109" t="s">
        <v>770</v>
      </c>
      <c r="K601" s="109" t="s">
        <v>771</v>
      </c>
      <c r="L601" s="8" t="s">
        <v>38</v>
      </c>
      <c r="M601" s="20" t="s">
        <v>772</v>
      </c>
      <c r="N601" s="20" t="s">
        <v>772</v>
      </c>
      <c r="O601" s="20"/>
      <c r="P601" s="21">
        <v>1</v>
      </c>
      <c r="Q601" s="21">
        <f t="shared" ref="Q601:Q603" si="142">IFERROR(IF((+O601/P601)&gt;100%,100%,(O601/P601)),"")</f>
        <v>0</v>
      </c>
      <c r="R601" s="22"/>
      <c r="S601" s="22"/>
      <c r="T601" s="31"/>
      <c r="U601" s="30"/>
      <c r="V601" s="16"/>
      <c r="W601" s="16"/>
      <c r="X601" s="16"/>
      <c r="Y601" s="27"/>
      <c r="Z601" s="16"/>
      <c r="AA601" s="16"/>
      <c r="AB601" s="16"/>
      <c r="AC601" s="29" t="s">
        <v>612</v>
      </c>
    </row>
    <row r="602" spans="1:29" ht="30.75" customHeight="1" x14ac:dyDescent="0.25">
      <c r="A602" s="122"/>
      <c r="B602" s="110"/>
      <c r="C602" s="110"/>
      <c r="D602" s="110"/>
      <c r="E602" s="110"/>
      <c r="F602" s="110"/>
      <c r="G602" s="110"/>
      <c r="H602" s="110"/>
      <c r="I602" s="110"/>
      <c r="J602" s="110"/>
      <c r="K602" s="110"/>
      <c r="L602" s="8" t="s">
        <v>39</v>
      </c>
      <c r="M602" s="20" t="s">
        <v>773</v>
      </c>
      <c r="N602" s="20" t="s">
        <v>774</v>
      </c>
      <c r="O602" s="20"/>
      <c r="P602" s="21">
        <v>1</v>
      </c>
      <c r="Q602" s="21">
        <f t="shared" si="142"/>
        <v>0</v>
      </c>
      <c r="R602" s="22"/>
      <c r="S602" s="22"/>
      <c r="T602" s="31"/>
      <c r="U602" s="30"/>
      <c r="V602" s="16"/>
      <c r="W602" s="16"/>
      <c r="X602" s="16"/>
      <c r="Y602" s="27"/>
      <c r="Z602" s="27"/>
      <c r="AA602" s="28"/>
      <c r="AB602" s="28"/>
      <c r="AC602" s="29" t="s">
        <v>612</v>
      </c>
    </row>
    <row r="603" spans="1:29" ht="30.75" customHeight="1" x14ac:dyDescent="0.25">
      <c r="A603" s="122"/>
      <c r="B603" s="110"/>
      <c r="C603" s="110"/>
      <c r="D603" s="110"/>
      <c r="E603" s="110"/>
      <c r="F603" s="110"/>
      <c r="G603" s="110"/>
      <c r="H603" s="110"/>
      <c r="I603" s="110"/>
      <c r="J603" s="110"/>
      <c r="K603" s="110"/>
      <c r="L603" s="8" t="s">
        <v>40</v>
      </c>
      <c r="M603" s="20" t="s">
        <v>773</v>
      </c>
      <c r="N603" s="20" t="s">
        <v>774</v>
      </c>
      <c r="O603" s="20"/>
      <c r="P603" s="21">
        <v>1</v>
      </c>
      <c r="Q603" s="21">
        <f t="shared" si="142"/>
        <v>0</v>
      </c>
      <c r="R603" s="22"/>
      <c r="S603" s="22"/>
      <c r="T603" s="31"/>
      <c r="U603" s="30"/>
      <c r="V603" s="16"/>
      <c r="W603" s="16"/>
      <c r="X603" s="16"/>
      <c r="Y603" s="27"/>
      <c r="Z603" s="27"/>
      <c r="AA603" s="28"/>
      <c r="AB603" s="28"/>
      <c r="AC603" s="29" t="s">
        <v>612</v>
      </c>
    </row>
    <row r="604" spans="1:29" ht="30.75" customHeight="1" x14ac:dyDescent="0.25">
      <c r="A604" s="122"/>
      <c r="B604" s="110"/>
      <c r="C604" s="110"/>
      <c r="D604" s="110"/>
      <c r="E604" s="110"/>
      <c r="F604" s="110"/>
      <c r="G604" s="110"/>
      <c r="H604" s="110"/>
      <c r="I604" s="110"/>
      <c r="J604" s="110"/>
      <c r="K604" s="110"/>
      <c r="L604" s="8" t="s">
        <v>41</v>
      </c>
      <c r="M604" s="20" t="s">
        <v>773</v>
      </c>
      <c r="N604" s="20" t="s">
        <v>775</v>
      </c>
      <c r="O604" s="20"/>
      <c r="P604" s="21">
        <v>1</v>
      </c>
      <c r="Q604" s="21">
        <f>IFERROR(IF((+O604/P604)&gt;100%,100%,(O604/P604)),"")</f>
        <v>0</v>
      </c>
      <c r="R604" s="22"/>
      <c r="S604" s="22"/>
      <c r="T604" s="31"/>
      <c r="U604" s="30"/>
      <c r="V604" s="16"/>
      <c r="W604" s="16"/>
      <c r="X604" s="16"/>
      <c r="Y604" s="27"/>
      <c r="Z604" s="27"/>
      <c r="AA604" s="28"/>
      <c r="AB604" s="28"/>
      <c r="AC604" s="29" t="s">
        <v>612</v>
      </c>
    </row>
    <row r="605" spans="1:29" ht="30.75" customHeight="1" x14ac:dyDescent="0.25">
      <c r="A605" s="123"/>
      <c r="B605" s="114"/>
      <c r="C605" s="114"/>
      <c r="D605" s="114"/>
      <c r="E605" s="114"/>
      <c r="F605" s="114"/>
      <c r="G605" s="114"/>
      <c r="H605" s="114"/>
      <c r="I605" s="114"/>
      <c r="J605" s="114"/>
      <c r="K605" s="114"/>
      <c r="L605" s="35" t="s">
        <v>29</v>
      </c>
      <c r="M605" s="21"/>
      <c r="N605" s="21"/>
      <c r="O605" s="21"/>
      <c r="P605" s="21">
        <v>1</v>
      </c>
      <c r="Q605" s="21">
        <f>IFERROR(IF((+O605/P605)&gt;100%,100%,(O605/P605)),"")</f>
        <v>0</v>
      </c>
      <c r="R605" s="22"/>
      <c r="S605" s="24"/>
      <c r="T605" s="31"/>
      <c r="U605" s="16"/>
      <c r="V605" s="16"/>
      <c r="W605" s="16"/>
      <c r="X605" s="16"/>
      <c r="Y605" s="27"/>
      <c r="Z605" s="27"/>
      <c r="AA605" s="28"/>
      <c r="AB605" s="28"/>
      <c r="AC605" s="29" t="s">
        <v>612</v>
      </c>
    </row>
    <row r="606" spans="1:29" ht="30.75" customHeight="1" x14ac:dyDescent="0.25">
      <c r="A606" s="33" t="s">
        <v>2</v>
      </c>
      <c r="B606" s="33" t="s">
        <v>83</v>
      </c>
      <c r="C606" s="33" t="s">
        <v>3</v>
      </c>
      <c r="D606" s="33" t="s">
        <v>4</v>
      </c>
      <c r="E606" s="33" t="s">
        <v>5</v>
      </c>
      <c r="F606" s="33" t="s">
        <v>6</v>
      </c>
      <c r="G606" s="33" t="s">
        <v>7</v>
      </c>
      <c r="H606" s="33" t="s">
        <v>8</v>
      </c>
      <c r="I606" s="33" t="s">
        <v>9</v>
      </c>
      <c r="J606" s="33" t="s">
        <v>10</v>
      </c>
      <c r="K606" s="33" t="s">
        <v>85</v>
      </c>
      <c r="L606" s="33" t="s">
        <v>11</v>
      </c>
      <c r="M606" s="33" t="s">
        <v>12</v>
      </c>
      <c r="N606" s="33" t="s">
        <v>13</v>
      </c>
      <c r="O606" s="33" t="s">
        <v>14</v>
      </c>
      <c r="P606" s="33" t="s">
        <v>15</v>
      </c>
      <c r="Q606" s="33" t="s">
        <v>16</v>
      </c>
      <c r="R606" s="33" t="s">
        <v>79</v>
      </c>
      <c r="S606" s="34" t="s">
        <v>18</v>
      </c>
      <c r="T606" s="34" t="s">
        <v>19</v>
      </c>
      <c r="U606" s="32" t="s">
        <v>80</v>
      </c>
      <c r="V606" s="32" t="s">
        <v>20</v>
      </c>
      <c r="W606" s="32" t="s">
        <v>84</v>
      </c>
      <c r="X606" s="32" t="s">
        <v>21</v>
      </c>
      <c r="Y606" s="32" t="s">
        <v>81</v>
      </c>
      <c r="Z606" s="32" t="s">
        <v>82</v>
      </c>
      <c r="AA606" s="32" t="s">
        <v>22</v>
      </c>
      <c r="AB606" s="32" t="s">
        <v>23</v>
      </c>
      <c r="AC606" s="32" t="s">
        <v>24</v>
      </c>
    </row>
    <row r="607" spans="1:29" ht="30.75" customHeight="1" x14ac:dyDescent="0.25">
      <c r="A607" s="121">
        <v>1</v>
      </c>
      <c r="B607" s="80" t="s">
        <v>642</v>
      </c>
      <c r="C607" s="80" t="s">
        <v>613</v>
      </c>
      <c r="D607" s="80" t="s">
        <v>614</v>
      </c>
      <c r="E607" s="80" t="s">
        <v>88</v>
      </c>
      <c r="F607" s="80" t="s">
        <v>89</v>
      </c>
      <c r="G607" s="80" t="s">
        <v>25</v>
      </c>
      <c r="H607" s="80" t="s">
        <v>615</v>
      </c>
      <c r="I607" s="77" t="s">
        <v>616</v>
      </c>
      <c r="J607" s="80" t="s">
        <v>617</v>
      </c>
      <c r="K607" s="97"/>
      <c r="L607" s="19" t="s">
        <v>201</v>
      </c>
      <c r="M607" s="8"/>
      <c r="N607" s="8" t="s">
        <v>679</v>
      </c>
      <c r="O607" s="20"/>
      <c r="P607" s="21">
        <v>0.6</v>
      </c>
      <c r="Q607" s="21">
        <f>IFERROR(IF((+O607/P607)&gt;100%,100%,(O607/P607)),"")</f>
        <v>0</v>
      </c>
      <c r="R607" s="25"/>
      <c r="S607" s="25"/>
      <c r="T607" s="23"/>
      <c r="U607" s="30"/>
      <c r="V607" s="16"/>
      <c r="W607" s="16"/>
      <c r="X607" s="16"/>
      <c r="Y607" s="27"/>
      <c r="Z607" s="27"/>
      <c r="AA607" s="28"/>
      <c r="AB607" s="28"/>
      <c r="AC607" s="29" t="s">
        <v>623</v>
      </c>
    </row>
    <row r="608" spans="1:29" ht="30.75" customHeight="1" x14ac:dyDescent="0.25">
      <c r="A608" s="122"/>
      <c r="B608" s="81"/>
      <c r="C608" s="81"/>
      <c r="D608" s="81"/>
      <c r="E608" s="81"/>
      <c r="F608" s="81"/>
      <c r="G608" s="81"/>
      <c r="H608" s="81"/>
      <c r="I608" s="78"/>
      <c r="J608" s="81"/>
      <c r="K608" s="97"/>
      <c r="L608" s="19" t="s">
        <v>202</v>
      </c>
      <c r="M608" s="22"/>
      <c r="N608" s="8" t="s">
        <v>679</v>
      </c>
      <c r="O608" s="20"/>
      <c r="P608" s="21">
        <v>0.6</v>
      </c>
      <c r="Q608" s="21">
        <f>IFERROR(IF((+O608/P608)&gt;100%,100%,(O608/P608)),"")</f>
        <v>0</v>
      </c>
      <c r="R608" s="25"/>
      <c r="S608" s="25"/>
      <c r="T608" s="23"/>
      <c r="U608" s="30"/>
      <c r="V608" s="16"/>
      <c r="W608" s="16"/>
      <c r="X608" s="16"/>
      <c r="Y608" s="27"/>
      <c r="Z608" s="27"/>
      <c r="AA608" s="28"/>
      <c r="AB608" s="28"/>
      <c r="AC608" s="29" t="s">
        <v>623</v>
      </c>
    </row>
    <row r="609" spans="1:29" ht="30.75" customHeight="1" x14ac:dyDescent="0.25">
      <c r="A609" s="123"/>
      <c r="B609" s="81"/>
      <c r="C609" s="81"/>
      <c r="D609" s="81"/>
      <c r="E609" s="81"/>
      <c r="F609" s="81"/>
      <c r="G609" s="81"/>
      <c r="H609" s="81"/>
      <c r="I609" s="78"/>
      <c r="J609" s="81"/>
      <c r="K609" s="97"/>
      <c r="L609" s="35" t="s">
        <v>29</v>
      </c>
      <c r="M609" s="21"/>
      <c r="N609" s="21"/>
      <c r="O609" s="21"/>
      <c r="P609" s="21">
        <v>0.6</v>
      </c>
      <c r="Q609" s="21">
        <f>IFERROR(IF((+O609/P609)&gt;100%,100%,(O609/P609)),"")</f>
        <v>0</v>
      </c>
      <c r="R609" s="25"/>
      <c r="S609" s="24"/>
      <c r="T609" s="23"/>
      <c r="U609" s="16"/>
      <c r="V609" s="16"/>
      <c r="W609" s="16"/>
      <c r="X609" s="16"/>
      <c r="Y609" s="27"/>
      <c r="Z609" s="27"/>
      <c r="AA609" s="28"/>
      <c r="AB609" s="28"/>
      <c r="AC609" s="29" t="s">
        <v>623</v>
      </c>
    </row>
    <row r="610" spans="1:29" ht="30.75" customHeight="1" x14ac:dyDescent="0.25">
      <c r="A610" s="33" t="s">
        <v>2</v>
      </c>
      <c r="B610" s="33" t="s">
        <v>83</v>
      </c>
      <c r="C610" s="33" t="s">
        <v>3</v>
      </c>
      <c r="D610" s="33" t="s">
        <v>4</v>
      </c>
      <c r="E610" s="33" t="s">
        <v>5</v>
      </c>
      <c r="F610" s="33" t="s">
        <v>6</v>
      </c>
      <c r="G610" s="33" t="s">
        <v>7</v>
      </c>
      <c r="H610" s="33" t="s">
        <v>8</v>
      </c>
      <c r="I610" s="33" t="s">
        <v>9</v>
      </c>
      <c r="J610" s="33" t="s">
        <v>10</v>
      </c>
      <c r="K610" s="33" t="s">
        <v>85</v>
      </c>
      <c r="L610" s="33" t="s">
        <v>11</v>
      </c>
      <c r="M610" s="33" t="s">
        <v>12</v>
      </c>
      <c r="N610" s="33" t="s">
        <v>13</v>
      </c>
      <c r="O610" s="33" t="s">
        <v>14</v>
      </c>
      <c r="P610" s="33" t="s">
        <v>15</v>
      </c>
      <c r="Q610" s="33" t="s">
        <v>16</v>
      </c>
      <c r="R610" s="33" t="s">
        <v>79</v>
      </c>
      <c r="S610" s="34" t="s">
        <v>18</v>
      </c>
      <c r="T610" s="34" t="s">
        <v>19</v>
      </c>
      <c r="U610" s="32" t="s">
        <v>80</v>
      </c>
      <c r="V610" s="32" t="s">
        <v>20</v>
      </c>
      <c r="W610" s="32" t="s">
        <v>84</v>
      </c>
      <c r="X610" s="32" t="s">
        <v>21</v>
      </c>
      <c r="Y610" s="32" t="s">
        <v>81</v>
      </c>
      <c r="Z610" s="32" t="s">
        <v>82</v>
      </c>
      <c r="AA610" s="32" t="s">
        <v>22</v>
      </c>
      <c r="AB610" s="32" t="s">
        <v>23</v>
      </c>
      <c r="AC610" s="32" t="s">
        <v>24</v>
      </c>
    </row>
    <row r="611" spans="1:29" ht="30.75" customHeight="1" x14ac:dyDescent="0.25">
      <c r="A611" s="121">
        <v>1</v>
      </c>
      <c r="B611" s="80" t="s">
        <v>642</v>
      </c>
      <c r="C611" s="80" t="s">
        <v>618</v>
      </c>
      <c r="D611" s="77" t="s">
        <v>619</v>
      </c>
      <c r="E611" s="80" t="s">
        <v>88</v>
      </c>
      <c r="F611" s="80" t="s">
        <v>89</v>
      </c>
      <c r="G611" s="80" t="s">
        <v>25</v>
      </c>
      <c r="H611" s="80" t="s">
        <v>620</v>
      </c>
      <c r="I611" s="77" t="s">
        <v>621</v>
      </c>
      <c r="J611" s="80" t="s">
        <v>622</v>
      </c>
      <c r="K611" s="97"/>
      <c r="L611" s="19" t="s">
        <v>201</v>
      </c>
      <c r="M611" s="8"/>
      <c r="N611" s="8" t="s">
        <v>679</v>
      </c>
      <c r="O611" s="20"/>
      <c r="P611" s="21">
        <v>1</v>
      </c>
      <c r="Q611" s="21">
        <f>IFERROR(IF((+O611/P611)&gt;100%,100%,(O611/P611)),"")</f>
        <v>0</v>
      </c>
      <c r="R611" s="25"/>
      <c r="S611" s="25"/>
      <c r="T611" s="23"/>
      <c r="U611" s="30"/>
      <c r="V611" s="16"/>
      <c r="W611" s="16"/>
      <c r="X611" s="16"/>
      <c r="Y611" s="27"/>
      <c r="Z611" s="27"/>
      <c r="AA611" s="28"/>
      <c r="AB611" s="28"/>
      <c r="AC611" s="29" t="s">
        <v>623</v>
      </c>
    </row>
    <row r="612" spans="1:29" ht="30.75" customHeight="1" x14ac:dyDescent="0.25">
      <c r="A612" s="122"/>
      <c r="B612" s="81"/>
      <c r="C612" s="81"/>
      <c r="D612" s="78"/>
      <c r="E612" s="81"/>
      <c r="F612" s="81"/>
      <c r="G612" s="81"/>
      <c r="H612" s="81"/>
      <c r="I612" s="78"/>
      <c r="J612" s="81"/>
      <c r="K612" s="97"/>
      <c r="L612" s="19" t="s">
        <v>202</v>
      </c>
      <c r="M612" s="22"/>
      <c r="N612" s="8" t="s">
        <v>679</v>
      </c>
      <c r="O612" s="20"/>
      <c r="P612" s="21">
        <v>1</v>
      </c>
      <c r="Q612" s="21">
        <f>IFERROR(IF((+O612/P612)&gt;100%,100%,(O612/P612)),"")</f>
        <v>0</v>
      </c>
      <c r="R612" s="25"/>
      <c r="S612" s="25"/>
      <c r="T612" s="23"/>
      <c r="U612" s="30"/>
      <c r="V612" s="16"/>
      <c r="W612" s="16"/>
      <c r="X612" s="16"/>
      <c r="Y612" s="27"/>
      <c r="Z612" s="27"/>
      <c r="AA612" s="28"/>
      <c r="AB612" s="28"/>
      <c r="AC612" s="29" t="s">
        <v>623</v>
      </c>
    </row>
    <row r="613" spans="1:29" ht="30.75" customHeight="1" x14ac:dyDescent="0.25">
      <c r="A613" s="123"/>
      <c r="B613" s="82"/>
      <c r="C613" s="82"/>
      <c r="D613" s="79"/>
      <c r="E613" s="82"/>
      <c r="F613" s="82"/>
      <c r="G613" s="82"/>
      <c r="H613" s="82"/>
      <c r="I613" s="79"/>
      <c r="J613" s="82"/>
      <c r="K613" s="97"/>
      <c r="L613" s="35" t="s">
        <v>29</v>
      </c>
      <c r="M613" s="21"/>
      <c r="N613" s="21"/>
      <c r="O613" s="21"/>
      <c r="P613" s="21">
        <v>1</v>
      </c>
      <c r="Q613" s="21">
        <f>IFERROR(IF((+O613/P613)&gt;100%,100%,(O613/P613)),"")</f>
        <v>0</v>
      </c>
      <c r="R613" s="25"/>
      <c r="S613" s="24"/>
      <c r="T613" s="23"/>
      <c r="U613" s="16"/>
      <c r="V613" s="16"/>
      <c r="W613" s="16"/>
      <c r="X613" s="16"/>
      <c r="Y613" s="27"/>
      <c r="Z613" s="27"/>
      <c r="AA613" s="28"/>
      <c r="AB613" s="28"/>
      <c r="AC613" s="29" t="s">
        <v>623</v>
      </c>
    </row>
    <row r="614" spans="1:29" ht="30.75" customHeight="1" x14ac:dyDescent="0.25">
      <c r="A614" s="33" t="s">
        <v>2</v>
      </c>
      <c r="B614" s="33" t="s">
        <v>83</v>
      </c>
      <c r="C614" s="33" t="s">
        <v>3</v>
      </c>
      <c r="D614" s="33" t="s">
        <v>4</v>
      </c>
      <c r="E614" s="33" t="s">
        <v>5</v>
      </c>
      <c r="F614" s="33" t="s">
        <v>6</v>
      </c>
      <c r="G614" s="33" t="s">
        <v>7</v>
      </c>
      <c r="H614" s="33" t="s">
        <v>8</v>
      </c>
      <c r="I614" s="33" t="s">
        <v>9</v>
      </c>
      <c r="J614" s="33" t="s">
        <v>10</v>
      </c>
      <c r="K614" s="33" t="s">
        <v>85</v>
      </c>
      <c r="L614" s="33" t="s">
        <v>11</v>
      </c>
      <c r="M614" s="33" t="s">
        <v>12</v>
      </c>
      <c r="N614" s="33" t="s">
        <v>13</v>
      </c>
      <c r="O614" s="33" t="s">
        <v>14</v>
      </c>
      <c r="P614" s="33" t="s">
        <v>15</v>
      </c>
      <c r="Q614" s="33" t="s">
        <v>16</v>
      </c>
      <c r="R614" s="33" t="s">
        <v>79</v>
      </c>
      <c r="S614" s="34" t="s">
        <v>18</v>
      </c>
      <c r="T614" s="34" t="s">
        <v>19</v>
      </c>
      <c r="U614" s="32" t="s">
        <v>80</v>
      </c>
      <c r="V614" s="32" t="s">
        <v>20</v>
      </c>
      <c r="W614" s="32" t="s">
        <v>84</v>
      </c>
      <c r="X614" s="32" t="s">
        <v>21</v>
      </c>
      <c r="Y614" s="32" t="s">
        <v>81</v>
      </c>
      <c r="Z614" s="32" t="s">
        <v>82</v>
      </c>
      <c r="AA614" s="32" t="s">
        <v>22</v>
      </c>
      <c r="AB614" s="32" t="s">
        <v>23</v>
      </c>
      <c r="AC614" s="32" t="s">
        <v>24</v>
      </c>
    </row>
    <row r="615" spans="1:29" ht="30.75" customHeight="1" x14ac:dyDescent="0.25">
      <c r="A615" s="121">
        <v>1</v>
      </c>
      <c r="B615" s="93" t="s">
        <v>782</v>
      </c>
      <c r="C615" s="93" t="s">
        <v>624</v>
      </c>
      <c r="D615" s="93" t="s">
        <v>625</v>
      </c>
      <c r="E615" s="93" t="s">
        <v>135</v>
      </c>
      <c r="F615" s="93" t="s">
        <v>89</v>
      </c>
      <c r="G615" s="93" t="s">
        <v>251</v>
      </c>
      <c r="H615" s="93" t="s">
        <v>626</v>
      </c>
      <c r="I615" s="93" t="s">
        <v>627</v>
      </c>
      <c r="J615" s="93" t="s">
        <v>628</v>
      </c>
      <c r="K615" s="80" t="s">
        <v>629</v>
      </c>
      <c r="L615" s="8" t="s">
        <v>38</v>
      </c>
      <c r="M615" s="8"/>
      <c r="N615" s="8" t="s">
        <v>679</v>
      </c>
      <c r="O615" s="20"/>
      <c r="P615" s="21">
        <v>1</v>
      </c>
      <c r="Q615" s="21">
        <f t="shared" ref="Q615:Q617" si="143">IFERROR(IF((+O615/P615)&gt;100%,100%,(O615/P615)),"")</f>
        <v>0</v>
      </c>
      <c r="R615" s="22"/>
      <c r="S615" s="22"/>
      <c r="T615" s="31"/>
      <c r="U615" s="30"/>
      <c r="V615" s="16"/>
      <c r="W615" s="16"/>
      <c r="X615" s="16"/>
      <c r="Y615" s="27"/>
      <c r="Z615" s="16"/>
      <c r="AA615" s="16"/>
      <c r="AB615" s="16"/>
      <c r="AC615" s="29" t="s">
        <v>630</v>
      </c>
    </row>
    <row r="616" spans="1:29" ht="30.75" customHeight="1" x14ac:dyDescent="0.25">
      <c r="A616" s="122"/>
      <c r="B616" s="94"/>
      <c r="C616" s="94"/>
      <c r="D616" s="94"/>
      <c r="E616" s="94"/>
      <c r="F616" s="94"/>
      <c r="G616" s="94"/>
      <c r="H616" s="94"/>
      <c r="I616" s="94"/>
      <c r="J616" s="94"/>
      <c r="K616" s="81"/>
      <c r="L616" s="8" t="s">
        <v>39</v>
      </c>
      <c r="M616" s="8"/>
      <c r="N616" s="8" t="s">
        <v>679</v>
      </c>
      <c r="O616" s="20"/>
      <c r="P616" s="21">
        <v>1</v>
      </c>
      <c r="Q616" s="21">
        <f t="shared" si="143"/>
        <v>0</v>
      </c>
      <c r="R616" s="22"/>
      <c r="S616" s="22"/>
      <c r="T616" s="31"/>
      <c r="U616" s="30"/>
      <c r="V616" s="16"/>
      <c r="W616" s="16"/>
      <c r="X616" s="16"/>
      <c r="Y616" s="27"/>
      <c r="Z616" s="27"/>
      <c r="AA616" s="28"/>
      <c r="AB616" s="28"/>
      <c r="AC616" s="29" t="s">
        <v>630</v>
      </c>
    </row>
    <row r="617" spans="1:29" ht="30.75" customHeight="1" x14ac:dyDescent="0.25">
      <c r="A617" s="122"/>
      <c r="B617" s="94"/>
      <c r="C617" s="94"/>
      <c r="D617" s="94"/>
      <c r="E617" s="94"/>
      <c r="F617" s="94"/>
      <c r="G617" s="94"/>
      <c r="H617" s="94"/>
      <c r="I617" s="94"/>
      <c r="J617" s="94"/>
      <c r="K617" s="81"/>
      <c r="L617" s="8" t="s">
        <v>40</v>
      </c>
      <c r="M617" s="8"/>
      <c r="N617" s="8" t="s">
        <v>679</v>
      </c>
      <c r="O617" s="20"/>
      <c r="P617" s="21">
        <v>1</v>
      </c>
      <c r="Q617" s="21">
        <f t="shared" si="143"/>
        <v>0</v>
      </c>
      <c r="R617" s="22"/>
      <c r="S617" s="22"/>
      <c r="T617" s="31"/>
      <c r="U617" s="30"/>
      <c r="V617" s="16"/>
      <c r="W617" s="16"/>
      <c r="X617" s="16"/>
      <c r="Y617" s="27"/>
      <c r="Z617" s="27"/>
      <c r="AA617" s="28"/>
      <c r="AB617" s="28"/>
      <c r="AC617" s="29" t="s">
        <v>630</v>
      </c>
    </row>
    <row r="618" spans="1:29" ht="30.75" customHeight="1" x14ac:dyDescent="0.25">
      <c r="A618" s="122"/>
      <c r="B618" s="94"/>
      <c r="C618" s="94"/>
      <c r="D618" s="94"/>
      <c r="E618" s="94"/>
      <c r="F618" s="94"/>
      <c r="G618" s="94"/>
      <c r="H618" s="94"/>
      <c r="I618" s="94"/>
      <c r="J618" s="94"/>
      <c r="K618" s="81"/>
      <c r="L618" s="8" t="s">
        <v>41</v>
      </c>
      <c r="M618" s="22"/>
      <c r="N618" s="8" t="s">
        <v>679</v>
      </c>
      <c r="O618" s="20"/>
      <c r="P618" s="21">
        <v>1</v>
      </c>
      <c r="Q618" s="21">
        <f>IFERROR(IF((+O618/P618)&gt;100%,100%,(O618/P618)),"")</f>
        <v>0</v>
      </c>
      <c r="R618" s="22"/>
      <c r="S618" s="22"/>
      <c r="T618" s="31"/>
      <c r="U618" s="30"/>
      <c r="V618" s="16"/>
      <c r="W618" s="16"/>
      <c r="X618" s="16"/>
      <c r="Y618" s="27"/>
      <c r="Z618" s="27"/>
      <c r="AA618" s="28"/>
      <c r="AB618" s="28"/>
      <c r="AC618" s="29" t="s">
        <v>630</v>
      </c>
    </row>
    <row r="619" spans="1:29" ht="30.75" customHeight="1" x14ac:dyDescent="0.25">
      <c r="A619" s="123"/>
      <c r="B619" s="94"/>
      <c r="C619" s="94"/>
      <c r="D619" s="94"/>
      <c r="E619" s="94"/>
      <c r="F619" s="94"/>
      <c r="G619" s="94"/>
      <c r="H619" s="94"/>
      <c r="I619" s="94"/>
      <c r="J619" s="94"/>
      <c r="K619" s="82"/>
      <c r="L619" s="35" t="s">
        <v>29</v>
      </c>
      <c r="M619" s="21"/>
      <c r="N619" s="21"/>
      <c r="O619" s="21"/>
      <c r="P619" s="21">
        <v>1</v>
      </c>
      <c r="Q619" s="21">
        <f>IFERROR(IF((+O619/P619)&gt;100%,100%,(O619/P619)),"")</f>
        <v>0</v>
      </c>
      <c r="R619" s="22"/>
      <c r="S619" s="24"/>
      <c r="T619" s="31"/>
      <c r="U619" s="16"/>
      <c r="V619" s="16"/>
      <c r="W619" s="16"/>
      <c r="X619" s="16"/>
      <c r="Y619" s="27"/>
      <c r="Z619" s="27"/>
      <c r="AA619" s="28"/>
      <c r="AB619" s="28"/>
      <c r="AC619" s="29" t="s">
        <v>630</v>
      </c>
    </row>
    <row r="620" spans="1:29" ht="30.75" customHeight="1" x14ac:dyDescent="0.25">
      <c r="A620" s="33" t="s">
        <v>2</v>
      </c>
      <c r="B620" s="33" t="s">
        <v>83</v>
      </c>
      <c r="C620" s="33" t="s">
        <v>3</v>
      </c>
      <c r="D620" s="33" t="s">
        <v>4</v>
      </c>
      <c r="E620" s="33" t="s">
        <v>5</v>
      </c>
      <c r="F620" s="33" t="s">
        <v>6</v>
      </c>
      <c r="G620" s="33" t="s">
        <v>7</v>
      </c>
      <c r="H620" s="33" t="s">
        <v>8</v>
      </c>
      <c r="I620" s="33" t="s">
        <v>9</v>
      </c>
      <c r="J620" s="33" t="s">
        <v>10</v>
      </c>
      <c r="K620" s="33" t="s">
        <v>85</v>
      </c>
      <c r="L620" s="33" t="s">
        <v>11</v>
      </c>
      <c r="M620" s="33" t="s">
        <v>12</v>
      </c>
      <c r="N620" s="33" t="s">
        <v>13</v>
      </c>
      <c r="O620" s="33" t="s">
        <v>14</v>
      </c>
      <c r="P620" s="33" t="s">
        <v>15</v>
      </c>
      <c r="Q620" s="33" t="s">
        <v>16</v>
      </c>
      <c r="R620" s="33" t="s">
        <v>79</v>
      </c>
      <c r="S620" s="34" t="s">
        <v>18</v>
      </c>
      <c r="T620" s="34" t="s">
        <v>19</v>
      </c>
      <c r="U620" s="32" t="s">
        <v>80</v>
      </c>
      <c r="V620" s="32" t="s">
        <v>20</v>
      </c>
      <c r="W620" s="32" t="s">
        <v>84</v>
      </c>
      <c r="X620" s="32" t="s">
        <v>21</v>
      </c>
      <c r="Y620" s="32" t="s">
        <v>81</v>
      </c>
      <c r="Z620" s="32" t="s">
        <v>82</v>
      </c>
      <c r="AA620" s="32" t="s">
        <v>22</v>
      </c>
      <c r="AB620" s="32" t="s">
        <v>23</v>
      </c>
      <c r="AC620" s="32" t="s">
        <v>24</v>
      </c>
    </row>
    <row r="621" spans="1:29" ht="30.75" customHeight="1" x14ac:dyDescent="0.25">
      <c r="A621" s="121">
        <v>1</v>
      </c>
      <c r="B621" s="93" t="s">
        <v>783</v>
      </c>
      <c r="C621" s="93" t="s">
        <v>631</v>
      </c>
      <c r="D621" s="93" t="s">
        <v>632</v>
      </c>
      <c r="E621" s="93" t="s">
        <v>88</v>
      </c>
      <c r="F621" s="93" t="s">
        <v>30</v>
      </c>
      <c r="G621" s="93" t="s">
        <v>25</v>
      </c>
      <c r="H621" s="93" t="s">
        <v>633</v>
      </c>
      <c r="I621" s="93" t="s">
        <v>634</v>
      </c>
      <c r="J621" s="93" t="s">
        <v>635</v>
      </c>
      <c r="K621" s="80" t="s">
        <v>636</v>
      </c>
      <c r="L621" s="19" t="s">
        <v>201</v>
      </c>
      <c r="M621" s="8"/>
      <c r="N621" s="8" t="s">
        <v>679</v>
      </c>
      <c r="O621" s="20"/>
      <c r="P621" s="21">
        <v>1</v>
      </c>
      <c r="Q621" s="21">
        <f>IFERROR(IF((+O621/P621)&gt;100%,100%,(O621/P621)),"")</f>
        <v>0</v>
      </c>
      <c r="R621" s="25"/>
      <c r="S621" s="25"/>
      <c r="T621" s="23"/>
      <c r="U621" s="30"/>
      <c r="V621" s="16"/>
      <c r="W621" s="16"/>
      <c r="X621" s="16"/>
      <c r="Y621" s="27"/>
      <c r="Z621" s="27"/>
      <c r="AA621" s="28"/>
      <c r="AB621" s="28"/>
      <c r="AC621" s="29" t="s">
        <v>641</v>
      </c>
    </row>
    <row r="622" spans="1:29" ht="30.75" customHeight="1" x14ac:dyDescent="0.25">
      <c r="A622" s="122"/>
      <c r="B622" s="94"/>
      <c r="C622" s="94"/>
      <c r="D622" s="94"/>
      <c r="E622" s="94"/>
      <c r="F622" s="94"/>
      <c r="G622" s="94"/>
      <c r="H622" s="94"/>
      <c r="I622" s="94"/>
      <c r="J622" s="94"/>
      <c r="K622" s="81"/>
      <c r="L622" s="19" t="s">
        <v>202</v>
      </c>
      <c r="M622" s="22"/>
      <c r="N622" s="8" t="s">
        <v>679</v>
      </c>
      <c r="O622" s="20"/>
      <c r="P622" s="21">
        <v>1</v>
      </c>
      <c r="Q622" s="21">
        <f>IFERROR(IF((+O622/P622)&gt;100%,100%,(O622/P622)),"")</f>
        <v>0</v>
      </c>
      <c r="R622" s="25"/>
      <c r="S622" s="25"/>
      <c r="T622" s="23"/>
      <c r="U622" s="30"/>
      <c r="V622" s="16"/>
      <c r="W622" s="16"/>
      <c r="X622" s="16"/>
      <c r="Y622" s="27"/>
      <c r="Z622" s="27"/>
      <c r="AA622" s="28"/>
      <c r="AB622" s="28"/>
      <c r="AC622" s="29" t="s">
        <v>641</v>
      </c>
    </row>
    <row r="623" spans="1:29" ht="30.75" customHeight="1" x14ac:dyDescent="0.25">
      <c r="A623" s="123"/>
      <c r="B623" s="94"/>
      <c r="C623" s="94"/>
      <c r="D623" s="94"/>
      <c r="E623" s="94"/>
      <c r="F623" s="94"/>
      <c r="G623" s="94"/>
      <c r="H623" s="94"/>
      <c r="I623" s="94"/>
      <c r="J623" s="94"/>
      <c r="K623" s="81"/>
      <c r="L623" s="35" t="s">
        <v>29</v>
      </c>
      <c r="M623" s="21"/>
      <c r="N623" s="21"/>
      <c r="O623" s="21"/>
      <c r="P623" s="21">
        <v>1</v>
      </c>
      <c r="Q623" s="21">
        <f>IFERROR(IF((+O623/P623)&gt;100%,100%,(O623/P623)),"")</f>
        <v>0</v>
      </c>
      <c r="R623" s="25"/>
      <c r="S623" s="24"/>
      <c r="T623" s="23"/>
      <c r="U623" s="16"/>
      <c r="V623" s="16"/>
      <c r="W623" s="16"/>
      <c r="X623" s="16"/>
      <c r="Y623" s="27"/>
      <c r="Z623" s="27"/>
      <c r="AA623" s="28"/>
      <c r="AB623" s="28"/>
      <c r="AC623" s="29" t="s">
        <v>641</v>
      </c>
    </row>
    <row r="624" spans="1:29" ht="30.75" customHeight="1" x14ac:dyDescent="0.25">
      <c r="A624" s="33" t="s">
        <v>2</v>
      </c>
      <c r="B624" s="33" t="s">
        <v>83</v>
      </c>
      <c r="C624" s="33" t="s">
        <v>3</v>
      </c>
      <c r="D624" s="33" t="s">
        <v>4</v>
      </c>
      <c r="E624" s="33" t="s">
        <v>5</v>
      </c>
      <c r="F624" s="33" t="s">
        <v>6</v>
      </c>
      <c r="G624" s="33" t="s">
        <v>7</v>
      </c>
      <c r="H624" s="33" t="s">
        <v>8</v>
      </c>
      <c r="I624" s="33" t="s">
        <v>9</v>
      </c>
      <c r="J624" s="33" t="s">
        <v>10</v>
      </c>
      <c r="K624" s="33" t="s">
        <v>85</v>
      </c>
      <c r="L624" s="33" t="s">
        <v>11</v>
      </c>
      <c r="M624" s="33" t="s">
        <v>12</v>
      </c>
      <c r="N624" s="33" t="s">
        <v>13</v>
      </c>
      <c r="O624" s="33" t="s">
        <v>14</v>
      </c>
      <c r="P624" s="33" t="s">
        <v>15</v>
      </c>
      <c r="Q624" s="33" t="s">
        <v>16</v>
      </c>
      <c r="R624" s="33" t="s">
        <v>79</v>
      </c>
      <c r="S624" s="34" t="s">
        <v>18</v>
      </c>
      <c r="T624" s="34" t="s">
        <v>19</v>
      </c>
      <c r="U624" s="32" t="s">
        <v>80</v>
      </c>
      <c r="V624" s="32" t="s">
        <v>20</v>
      </c>
      <c r="W624" s="32" t="s">
        <v>84</v>
      </c>
      <c r="X624" s="32" t="s">
        <v>21</v>
      </c>
      <c r="Y624" s="32" t="s">
        <v>81</v>
      </c>
      <c r="Z624" s="32" t="s">
        <v>82</v>
      </c>
      <c r="AA624" s="32" t="s">
        <v>22</v>
      </c>
      <c r="AB624" s="32" t="s">
        <v>23</v>
      </c>
      <c r="AC624" s="32" t="s">
        <v>24</v>
      </c>
    </row>
    <row r="625" spans="1:29" ht="30.75" customHeight="1" x14ac:dyDescent="0.25">
      <c r="A625" s="121">
        <v>2</v>
      </c>
      <c r="B625" s="93" t="s">
        <v>783</v>
      </c>
      <c r="C625" s="93" t="s">
        <v>637</v>
      </c>
      <c r="D625" s="109" t="s">
        <v>638</v>
      </c>
      <c r="E625" s="93" t="s">
        <v>135</v>
      </c>
      <c r="F625" s="109" t="s">
        <v>89</v>
      </c>
      <c r="G625" s="93" t="s">
        <v>25</v>
      </c>
      <c r="H625" s="93" t="s">
        <v>639</v>
      </c>
      <c r="I625" s="93" t="s">
        <v>634</v>
      </c>
      <c r="J625" s="93" t="s">
        <v>640</v>
      </c>
      <c r="K625" s="80" t="s">
        <v>636</v>
      </c>
      <c r="L625" s="8" t="s">
        <v>38</v>
      </c>
      <c r="M625" s="8"/>
      <c r="N625" s="8" t="s">
        <v>679</v>
      </c>
      <c r="O625" s="20"/>
      <c r="P625" s="21">
        <v>1</v>
      </c>
      <c r="Q625" s="21">
        <f t="shared" ref="Q625:Q627" si="144">IFERROR(IF((+O625/P625)&gt;100%,100%,(O625/P625)),"")</f>
        <v>0</v>
      </c>
      <c r="R625" s="22"/>
      <c r="S625" s="22"/>
      <c r="T625" s="31"/>
      <c r="U625" s="30"/>
      <c r="V625" s="16"/>
      <c r="W625" s="16"/>
      <c r="X625" s="16"/>
      <c r="Y625" s="27"/>
      <c r="Z625" s="16"/>
      <c r="AA625" s="16"/>
      <c r="AB625" s="16"/>
      <c r="AC625" s="29" t="s">
        <v>641</v>
      </c>
    </row>
    <row r="626" spans="1:29" ht="30.75" customHeight="1" x14ac:dyDescent="0.25">
      <c r="A626" s="122"/>
      <c r="B626" s="94"/>
      <c r="C626" s="94"/>
      <c r="D626" s="152"/>
      <c r="E626" s="94"/>
      <c r="F626" s="110"/>
      <c r="G626" s="94"/>
      <c r="H626" s="94"/>
      <c r="I626" s="94"/>
      <c r="J626" s="94"/>
      <c r="K626" s="81"/>
      <c r="L626" s="8" t="s">
        <v>39</v>
      </c>
      <c r="M626" s="8"/>
      <c r="N626" s="8" t="s">
        <v>679</v>
      </c>
      <c r="O626" s="20"/>
      <c r="P626" s="21">
        <v>1</v>
      </c>
      <c r="Q626" s="21">
        <f t="shared" si="144"/>
        <v>0</v>
      </c>
      <c r="R626" s="22"/>
      <c r="S626" s="22"/>
      <c r="T626" s="31"/>
      <c r="U626" s="30"/>
      <c r="V626" s="16"/>
      <c r="W626" s="16"/>
      <c r="X626" s="16"/>
      <c r="Y626" s="27"/>
      <c r="Z626" s="27"/>
      <c r="AA626" s="28"/>
      <c r="AB626" s="28"/>
      <c r="AC626" s="29" t="s">
        <v>641</v>
      </c>
    </row>
    <row r="627" spans="1:29" ht="30.75" customHeight="1" x14ac:dyDescent="0.25">
      <c r="A627" s="122"/>
      <c r="B627" s="94"/>
      <c r="C627" s="94"/>
      <c r="D627" s="152"/>
      <c r="E627" s="94"/>
      <c r="F627" s="110"/>
      <c r="G627" s="94"/>
      <c r="H627" s="94"/>
      <c r="I627" s="94"/>
      <c r="J627" s="94"/>
      <c r="K627" s="81"/>
      <c r="L627" s="8" t="s">
        <v>40</v>
      </c>
      <c r="M627" s="8"/>
      <c r="N627" s="8" t="s">
        <v>679</v>
      </c>
      <c r="O627" s="20"/>
      <c r="P627" s="21">
        <v>1</v>
      </c>
      <c r="Q627" s="21">
        <f t="shared" si="144"/>
        <v>0</v>
      </c>
      <c r="R627" s="22"/>
      <c r="S627" s="22"/>
      <c r="T627" s="31"/>
      <c r="U627" s="30"/>
      <c r="V627" s="16"/>
      <c r="W627" s="16"/>
      <c r="X627" s="16"/>
      <c r="Y627" s="27"/>
      <c r="Z627" s="27"/>
      <c r="AA627" s="28"/>
      <c r="AB627" s="28"/>
      <c r="AC627" s="29" t="s">
        <v>641</v>
      </c>
    </row>
    <row r="628" spans="1:29" ht="30.75" customHeight="1" x14ac:dyDescent="0.25">
      <c r="A628" s="122"/>
      <c r="B628" s="94"/>
      <c r="C628" s="94"/>
      <c r="D628" s="152"/>
      <c r="E628" s="94"/>
      <c r="F628" s="110"/>
      <c r="G628" s="94"/>
      <c r="H628" s="94"/>
      <c r="I628" s="94"/>
      <c r="J628" s="94"/>
      <c r="K628" s="81"/>
      <c r="L628" s="8" t="s">
        <v>41</v>
      </c>
      <c r="M628" s="22"/>
      <c r="N628" s="8" t="s">
        <v>679</v>
      </c>
      <c r="O628" s="20"/>
      <c r="P628" s="21">
        <v>1</v>
      </c>
      <c r="Q628" s="21">
        <f>IFERROR(IF((+O628/P628)&gt;100%,100%,(O628/P628)),"")</f>
        <v>0</v>
      </c>
      <c r="R628" s="22"/>
      <c r="S628" s="22"/>
      <c r="T628" s="31"/>
      <c r="U628" s="30"/>
      <c r="V628" s="16"/>
      <c r="W628" s="16"/>
      <c r="X628" s="16"/>
      <c r="Y628" s="27"/>
      <c r="Z628" s="27"/>
      <c r="AA628" s="28"/>
      <c r="AB628" s="28"/>
      <c r="AC628" s="29" t="s">
        <v>641</v>
      </c>
    </row>
    <row r="629" spans="1:29" ht="30.75" customHeight="1" x14ac:dyDescent="0.25">
      <c r="A629" s="123"/>
      <c r="B629" s="94"/>
      <c r="C629" s="94"/>
      <c r="D629" s="152"/>
      <c r="E629" s="94"/>
      <c r="F629" s="110"/>
      <c r="G629" s="94"/>
      <c r="H629" s="94"/>
      <c r="I629" s="94"/>
      <c r="J629" s="94"/>
      <c r="K629" s="81"/>
      <c r="L629" s="35" t="s">
        <v>29</v>
      </c>
      <c r="M629" s="21"/>
      <c r="N629" s="21"/>
      <c r="O629" s="21"/>
      <c r="P629" s="21">
        <v>1</v>
      </c>
      <c r="Q629" s="21">
        <f>IFERROR(IF((+O629/P629)&gt;100%,100%,(O629/P629)),"")</f>
        <v>0</v>
      </c>
      <c r="R629" s="22"/>
      <c r="S629" s="24"/>
      <c r="T629" s="31"/>
      <c r="U629" s="16"/>
      <c r="V629" s="16"/>
      <c r="W629" s="16"/>
      <c r="X629" s="16"/>
      <c r="Y629" s="27"/>
      <c r="Z629" s="27"/>
      <c r="AA629" s="28"/>
      <c r="AB629" s="28"/>
      <c r="AC629" s="29" t="s">
        <v>641</v>
      </c>
    </row>
    <row r="630" spans="1:29" ht="30.75" customHeight="1" x14ac:dyDescent="0.25">
      <c r="A630" s="33" t="s">
        <v>2</v>
      </c>
      <c r="B630" s="33" t="s">
        <v>83</v>
      </c>
      <c r="C630" s="33" t="s">
        <v>3</v>
      </c>
      <c r="D630" s="33" t="s">
        <v>4</v>
      </c>
      <c r="E630" s="33" t="s">
        <v>5</v>
      </c>
      <c r="F630" s="33" t="s">
        <v>6</v>
      </c>
      <c r="G630" s="33" t="s">
        <v>7</v>
      </c>
      <c r="H630" s="33" t="s">
        <v>8</v>
      </c>
      <c r="I630" s="33" t="s">
        <v>9</v>
      </c>
      <c r="J630" s="33" t="s">
        <v>10</v>
      </c>
      <c r="K630" s="33" t="s">
        <v>85</v>
      </c>
      <c r="L630" s="33" t="s">
        <v>11</v>
      </c>
      <c r="M630" s="33" t="s">
        <v>12</v>
      </c>
      <c r="N630" s="33" t="s">
        <v>13</v>
      </c>
      <c r="O630" s="33" t="s">
        <v>14</v>
      </c>
      <c r="P630" s="33" t="s">
        <v>15</v>
      </c>
      <c r="Q630" s="33" t="s">
        <v>16</v>
      </c>
      <c r="R630" s="33" t="s">
        <v>79</v>
      </c>
      <c r="S630" s="34" t="s">
        <v>18</v>
      </c>
      <c r="T630" s="34" t="s">
        <v>19</v>
      </c>
      <c r="U630" s="32" t="s">
        <v>80</v>
      </c>
      <c r="V630" s="32" t="s">
        <v>20</v>
      </c>
      <c r="W630" s="32" t="s">
        <v>84</v>
      </c>
      <c r="X630" s="32" t="s">
        <v>21</v>
      </c>
      <c r="Y630" s="32" t="s">
        <v>81</v>
      </c>
      <c r="Z630" s="32" t="s">
        <v>82</v>
      </c>
      <c r="AA630" s="32" t="s">
        <v>22</v>
      </c>
      <c r="AB630" s="32" t="s">
        <v>23</v>
      </c>
      <c r="AC630" s="32" t="s">
        <v>24</v>
      </c>
    </row>
    <row r="631" spans="1:29" ht="30.75" customHeight="1" x14ac:dyDescent="0.25">
      <c r="A631" s="121">
        <v>1</v>
      </c>
      <c r="B631" s="165" t="s">
        <v>642</v>
      </c>
      <c r="C631" s="90" t="s">
        <v>643</v>
      </c>
      <c r="D631" s="97" t="s">
        <v>644</v>
      </c>
      <c r="E631" s="90" t="s">
        <v>88</v>
      </c>
      <c r="F631" s="90" t="s">
        <v>89</v>
      </c>
      <c r="G631" s="90" t="s">
        <v>251</v>
      </c>
      <c r="H631" s="124" t="s">
        <v>645</v>
      </c>
      <c r="I631" s="162" t="s">
        <v>646</v>
      </c>
      <c r="J631" s="124" t="s">
        <v>647</v>
      </c>
      <c r="K631" s="90" t="s">
        <v>648</v>
      </c>
      <c r="L631" s="8" t="s">
        <v>38</v>
      </c>
      <c r="M631" s="8"/>
      <c r="N631" s="8" t="s">
        <v>679</v>
      </c>
      <c r="O631" s="20"/>
      <c r="P631" s="21">
        <v>0.7</v>
      </c>
      <c r="Q631" s="21">
        <f t="shared" ref="Q631:Q633" si="145">IFERROR(IF((+O631/P631)&gt;100%,100%,(O631/P631)),"")</f>
        <v>0</v>
      </c>
      <c r="R631" s="22"/>
      <c r="S631" s="22"/>
      <c r="T631" s="31"/>
      <c r="U631" s="30"/>
      <c r="V631" s="16"/>
      <c r="W631" s="16"/>
      <c r="X631" s="16"/>
      <c r="Y631" s="27"/>
      <c r="Z631" s="16"/>
      <c r="AA631" s="16"/>
      <c r="AB631" s="16"/>
      <c r="AC631" s="29" t="s">
        <v>667</v>
      </c>
    </row>
    <row r="632" spans="1:29" ht="30.75" customHeight="1" x14ac:dyDescent="0.25">
      <c r="A632" s="122"/>
      <c r="B632" s="105"/>
      <c r="C632" s="90"/>
      <c r="D632" s="97"/>
      <c r="E632" s="90"/>
      <c r="F632" s="90"/>
      <c r="G632" s="90"/>
      <c r="H632" s="125"/>
      <c r="I632" s="163"/>
      <c r="J632" s="125"/>
      <c r="K632" s="90"/>
      <c r="L632" s="8" t="s">
        <v>39</v>
      </c>
      <c r="M632" s="8"/>
      <c r="N632" s="8" t="s">
        <v>679</v>
      </c>
      <c r="O632" s="20"/>
      <c r="P632" s="21">
        <v>0.7</v>
      </c>
      <c r="Q632" s="21">
        <f t="shared" si="145"/>
        <v>0</v>
      </c>
      <c r="R632" s="22"/>
      <c r="S632" s="22"/>
      <c r="T632" s="31"/>
      <c r="U632" s="30"/>
      <c r="V632" s="16"/>
      <c r="W632" s="16"/>
      <c r="X632" s="16"/>
      <c r="Y632" s="27"/>
      <c r="Z632" s="27"/>
      <c r="AA632" s="28"/>
      <c r="AB632" s="28"/>
      <c r="AC632" s="29" t="s">
        <v>667</v>
      </c>
    </row>
    <row r="633" spans="1:29" ht="30.75" customHeight="1" x14ac:dyDescent="0.25">
      <c r="A633" s="122"/>
      <c r="B633" s="105"/>
      <c r="C633" s="90"/>
      <c r="D633" s="97"/>
      <c r="E633" s="90"/>
      <c r="F633" s="90"/>
      <c r="G633" s="90"/>
      <c r="H633" s="125"/>
      <c r="I633" s="163"/>
      <c r="J633" s="125"/>
      <c r="K633" s="90"/>
      <c r="L633" s="8" t="s">
        <v>40</v>
      </c>
      <c r="M633" s="8"/>
      <c r="N633" s="8" t="s">
        <v>679</v>
      </c>
      <c r="O633" s="20"/>
      <c r="P633" s="21">
        <v>0.7</v>
      </c>
      <c r="Q633" s="21">
        <f t="shared" si="145"/>
        <v>0</v>
      </c>
      <c r="R633" s="22"/>
      <c r="S633" s="22"/>
      <c r="T633" s="31"/>
      <c r="U633" s="30"/>
      <c r="V633" s="16"/>
      <c r="W633" s="16"/>
      <c r="X633" s="16"/>
      <c r="Y633" s="27"/>
      <c r="Z633" s="27"/>
      <c r="AA633" s="28"/>
      <c r="AB633" s="28"/>
      <c r="AC633" s="29" t="s">
        <v>667</v>
      </c>
    </row>
    <row r="634" spans="1:29" ht="30.75" customHeight="1" x14ac:dyDescent="0.25">
      <c r="A634" s="122"/>
      <c r="B634" s="105"/>
      <c r="C634" s="90"/>
      <c r="D634" s="97"/>
      <c r="E634" s="90"/>
      <c r="F634" s="90"/>
      <c r="G634" s="90"/>
      <c r="H634" s="125"/>
      <c r="I634" s="163"/>
      <c r="J634" s="125"/>
      <c r="K634" s="90"/>
      <c r="L634" s="8" t="s">
        <v>41</v>
      </c>
      <c r="M634" s="22"/>
      <c r="N634" s="8" t="s">
        <v>679</v>
      </c>
      <c r="O634" s="20"/>
      <c r="P634" s="21">
        <v>0.7</v>
      </c>
      <c r="Q634" s="21">
        <f>IFERROR(IF((+O634/P634)&gt;100%,100%,(O634/P634)),"")</f>
        <v>0</v>
      </c>
      <c r="R634" s="22"/>
      <c r="S634" s="22"/>
      <c r="T634" s="31"/>
      <c r="U634" s="30"/>
      <c r="V634" s="16"/>
      <c r="W634" s="16"/>
      <c r="X634" s="16"/>
      <c r="Y634" s="27"/>
      <c r="Z634" s="27"/>
      <c r="AA634" s="28"/>
      <c r="AB634" s="28"/>
      <c r="AC634" s="29" t="s">
        <v>667</v>
      </c>
    </row>
    <row r="635" spans="1:29" ht="30.75" customHeight="1" x14ac:dyDescent="0.25">
      <c r="A635" s="123"/>
      <c r="B635" s="106"/>
      <c r="C635" s="90"/>
      <c r="D635" s="97"/>
      <c r="E635" s="90"/>
      <c r="F635" s="90"/>
      <c r="G635" s="90"/>
      <c r="H635" s="126"/>
      <c r="I635" s="164"/>
      <c r="J635" s="126"/>
      <c r="K635" s="90"/>
      <c r="L635" s="35" t="s">
        <v>29</v>
      </c>
      <c r="M635" s="21"/>
      <c r="N635" s="21"/>
      <c r="O635" s="21"/>
      <c r="P635" s="21">
        <v>0.7</v>
      </c>
      <c r="Q635" s="21">
        <f>IFERROR(IF((+O635/P635)&gt;100%,100%,(O635/P635)),"")</f>
        <v>0</v>
      </c>
      <c r="R635" s="22"/>
      <c r="S635" s="24"/>
      <c r="T635" s="31"/>
      <c r="U635" s="16"/>
      <c r="V635" s="16"/>
      <c r="W635" s="16"/>
      <c r="X635" s="16"/>
      <c r="Y635" s="27"/>
      <c r="Z635" s="27"/>
      <c r="AA635" s="28"/>
      <c r="AB635" s="28"/>
      <c r="AC635" s="29" t="s">
        <v>667</v>
      </c>
    </row>
    <row r="636" spans="1:29" ht="30.75" customHeight="1" x14ac:dyDescent="0.25">
      <c r="A636" s="33" t="s">
        <v>2</v>
      </c>
      <c r="B636" s="33" t="s">
        <v>83</v>
      </c>
      <c r="C636" s="33" t="s">
        <v>3</v>
      </c>
      <c r="D636" s="33" t="s">
        <v>4</v>
      </c>
      <c r="E636" s="33" t="s">
        <v>5</v>
      </c>
      <c r="F636" s="33" t="s">
        <v>6</v>
      </c>
      <c r="G636" s="33" t="s">
        <v>7</v>
      </c>
      <c r="H636" s="33" t="s">
        <v>8</v>
      </c>
      <c r="I636" s="33" t="s">
        <v>9</v>
      </c>
      <c r="J636" s="33" t="s">
        <v>10</v>
      </c>
      <c r="K636" s="33" t="s">
        <v>85</v>
      </c>
      <c r="L636" s="33" t="s">
        <v>11</v>
      </c>
      <c r="M636" s="33" t="s">
        <v>12</v>
      </c>
      <c r="N636" s="33" t="s">
        <v>13</v>
      </c>
      <c r="O636" s="33" t="s">
        <v>14</v>
      </c>
      <c r="P636" s="33" t="s">
        <v>15</v>
      </c>
      <c r="Q636" s="33" t="s">
        <v>16</v>
      </c>
      <c r="R636" s="33" t="s">
        <v>79</v>
      </c>
      <c r="S636" s="34" t="s">
        <v>18</v>
      </c>
      <c r="T636" s="34" t="s">
        <v>19</v>
      </c>
      <c r="U636" s="32" t="s">
        <v>80</v>
      </c>
      <c r="V636" s="32" t="s">
        <v>20</v>
      </c>
      <c r="W636" s="32" t="s">
        <v>84</v>
      </c>
      <c r="X636" s="32" t="s">
        <v>21</v>
      </c>
      <c r="Y636" s="32" t="s">
        <v>81</v>
      </c>
      <c r="Z636" s="32" t="s">
        <v>82</v>
      </c>
      <c r="AA636" s="32" t="s">
        <v>22</v>
      </c>
      <c r="AB636" s="32" t="s">
        <v>23</v>
      </c>
      <c r="AC636" s="32" t="s">
        <v>24</v>
      </c>
    </row>
    <row r="637" spans="1:29" ht="30.75" customHeight="1" x14ac:dyDescent="0.25">
      <c r="A637" s="121">
        <v>2</v>
      </c>
      <c r="B637" s="159" t="s">
        <v>642</v>
      </c>
      <c r="C637" s="90" t="s">
        <v>649</v>
      </c>
      <c r="D637" s="115" t="s">
        <v>650</v>
      </c>
      <c r="E637" s="124" t="s">
        <v>88</v>
      </c>
      <c r="F637" s="124" t="s">
        <v>89</v>
      </c>
      <c r="G637" s="124" t="s">
        <v>251</v>
      </c>
      <c r="H637" s="124" t="s">
        <v>651</v>
      </c>
      <c r="I637" s="133" t="s">
        <v>652</v>
      </c>
      <c r="J637" s="162" t="s">
        <v>653</v>
      </c>
      <c r="K637" s="90" t="s">
        <v>654</v>
      </c>
      <c r="L637" s="8" t="s">
        <v>38</v>
      </c>
      <c r="M637" s="8"/>
      <c r="N637" s="8" t="s">
        <v>679</v>
      </c>
      <c r="O637" s="20"/>
      <c r="P637" s="21">
        <v>1</v>
      </c>
      <c r="Q637" s="21">
        <f t="shared" ref="Q637:Q639" si="146">IFERROR(IF((+O637/P637)&gt;100%,100%,(O637/P637)),"")</f>
        <v>0</v>
      </c>
      <c r="R637" s="22"/>
      <c r="S637" s="22"/>
      <c r="T637" s="31"/>
      <c r="U637" s="30"/>
      <c r="V637" s="16"/>
      <c r="W637" s="16"/>
      <c r="X637" s="16"/>
      <c r="Y637" s="27"/>
      <c r="Z637" s="16"/>
      <c r="AA637" s="16"/>
      <c r="AB637" s="16"/>
      <c r="AC637" s="29" t="s">
        <v>667</v>
      </c>
    </row>
    <row r="638" spans="1:29" ht="30.75" customHeight="1" x14ac:dyDescent="0.25">
      <c r="A638" s="122"/>
      <c r="B638" s="160"/>
      <c r="C638" s="90"/>
      <c r="D638" s="116"/>
      <c r="E638" s="125"/>
      <c r="F638" s="125"/>
      <c r="G638" s="125"/>
      <c r="H638" s="125"/>
      <c r="I638" s="134"/>
      <c r="J638" s="163"/>
      <c r="K638" s="90"/>
      <c r="L638" s="8" t="s">
        <v>39</v>
      </c>
      <c r="M638" s="8"/>
      <c r="N638" s="8" t="s">
        <v>679</v>
      </c>
      <c r="O638" s="20"/>
      <c r="P638" s="21">
        <v>1</v>
      </c>
      <c r="Q638" s="21">
        <f t="shared" si="146"/>
        <v>0</v>
      </c>
      <c r="R638" s="22"/>
      <c r="S638" s="22"/>
      <c r="T638" s="31"/>
      <c r="U638" s="30"/>
      <c r="V638" s="16"/>
      <c r="W638" s="16"/>
      <c r="X638" s="16"/>
      <c r="Y638" s="27"/>
      <c r="Z638" s="27"/>
      <c r="AA638" s="28"/>
      <c r="AB638" s="28"/>
      <c r="AC638" s="29" t="s">
        <v>667</v>
      </c>
    </row>
    <row r="639" spans="1:29" ht="30.75" customHeight="1" x14ac:dyDescent="0.25">
      <c r="A639" s="122"/>
      <c r="B639" s="160"/>
      <c r="C639" s="90"/>
      <c r="D639" s="116"/>
      <c r="E639" s="125"/>
      <c r="F639" s="125"/>
      <c r="G639" s="125"/>
      <c r="H639" s="125"/>
      <c r="I639" s="134"/>
      <c r="J639" s="163"/>
      <c r="K639" s="90"/>
      <c r="L639" s="8" t="s">
        <v>40</v>
      </c>
      <c r="M639" s="8"/>
      <c r="N639" s="8" t="s">
        <v>679</v>
      </c>
      <c r="O639" s="20"/>
      <c r="P639" s="21">
        <v>1</v>
      </c>
      <c r="Q639" s="21">
        <f t="shared" si="146"/>
        <v>0</v>
      </c>
      <c r="R639" s="22"/>
      <c r="S639" s="22"/>
      <c r="T639" s="31"/>
      <c r="U639" s="30"/>
      <c r="V639" s="16"/>
      <c r="W639" s="16"/>
      <c r="X639" s="16"/>
      <c r="Y639" s="27"/>
      <c r="Z639" s="27"/>
      <c r="AA639" s="28"/>
      <c r="AB639" s="28"/>
      <c r="AC639" s="29" t="s">
        <v>667</v>
      </c>
    </row>
    <row r="640" spans="1:29" ht="30.75" customHeight="1" x14ac:dyDescent="0.25">
      <c r="A640" s="122"/>
      <c r="B640" s="160"/>
      <c r="C640" s="90"/>
      <c r="D640" s="116"/>
      <c r="E640" s="125"/>
      <c r="F640" s="125"/>
      <c r="G640" s="125"/>
      <c r="H640" s="125"/>
      <c r="I640" s="134"/>
      <c r="J640" s="163"/>
      <c r="K640" s="90"/>
      <c r="L640" s="8" t="s">
        <v>41</v>
      </c>
      <c r="M640" s="22"/>
      <c r="N640" s="8" t="s">
        <v>679</v>
      </c>
      <c r="O640" s="20"/>
      <c r="P640" s="21">
        <v>1</v>
      </c>
      <c r="Q640" s="21">
        <f>IFERROR(IF((+O640/P640)&gt;100%,100%,(O640/P640)),"")</f>
        <v>0</v>
      </c>
      <c r="R640" s="22"/>
      <c r="S640" s="22"/>
      <c r="T640" s="31"/>
      <c r="U640" s="30"/>
      <c r="V640" s="16"/>
      <c r="W640" s="16"/>
      <c r="X640" s="16"/>
      <c r="Y640" s="27"/>
      <c r="Z640" s="27"/>
      <c r="AA640" s="28"/>
      <c r="AB640" s="28"/>
      <c r="AC640" s="29" t="s">
        <v>667</v>
      </c>
    </row>
    <row r="641" spans="1:29" ht="30.75" customHeight="1" x14ac:dyDescent="0.25">
      <c r="A641" s="123"/>
      <c r="B641" s="161"/>
      <c r="C641" s="90"/>
      <c r="D641" s="117"/>
      <c r="E641" s="126"/>
      <c r="F641" s="126"/>
      <c r="G641" s="126"/>
      <c r="H641" s="126"/>
      <c r="I641" s="135"/>
      <c r="J641" s="164"/>
      <c r="K641" s="90"/>
      <c r="L641" s="35" t="s">
        <v>29</v>
      </c>
      <c r="M641" s="21"/>
      <c r="N641" s="21"/>
      <c r="O641" s="21"/>
      <c r="P641" s="21">
        <v>1</v>
      </c>
      <c r="Q641" s="21">
        <f>IFERROR(IF((+O641/P641)&gt;100%,100%,(O641/P641)),"")</f>
        <v>0</v>
      </c>
      <c r="R641" s="22"/>
      <c r="S641" s="24"/>
      <c r="T641" s="31"/>
      <c r="U641" s="16"/>
      <c r="V641" s="16"/>
      <c r="W641" s="16"/>
      <c r="X641" s="16"/>
      <c r="Y641" s="27"/>
      <c r="Z641" s="27"/>
      <c r="AA641" s="28"/>
      <c r="AB641" s="28"/>
      <c r="AC641" s="29" t="s">
        <v>667</v>
      </c>
    </row>
    <row r="642" spans="1:29" ht="30.75" customHeight="1" x14ac:dyDescent="0.25">
      <c r="A642" s="33" t="s">
        <v>2</v>
      </c>
      <c r="B642" s="33" t="s">
        <v>83</v>
      </c>
      <c r="C642" s="33" t="s">
        <v>3</v>
      </c>
      <c r="D642" s="33" t="s">
        <v>4</v>
      </c>
      <c r="E642" s="33" t="s">
        <v>5</v>
      </c>
      <c r="F642" s="33" t="s">
        <v>6</v>
      </c>
      <c r="G642" s="33" t="s">
        <v>7</v>
      </c>
      <c r="H642" s="33" t="s">
        <v>8</v>
      </c>
      <c r="I642" s="33" t="s">
        <v>9</v>
      </c>
      <c r="J642" s="33" t="s">
        <v>10</v>
      </c>
      <c r="K642" s="33" t="s">
        <v>85</v>
      </c>
      <c r="L642" s="33" t="s">
        <v>11</v>
      </c>
      <c r="M642" s="33" t="s">
        <v>12</v>
      </c>
      <c r="N642" s="33" t="s">
        <v>13</v>
      </c>
      <c r="O642" s="33" t="s">
        <v>14</v>
      </c>
      <c r="P642" s="33" t="s">
        <v>15</v>
      </c>
      <c r="Q642" s="33" t="s">
        <v>16</v>
      </c>
      <c r="R642" s="33" t="s">
        <v>79</v>
      </c>
      <c r="S642" s="34" t="s">
        <v>18</v>
      </c>
      <c r="T642" s="34" t="s">
        <v>19</v>
      </c>
      <c r="U642" s="32" t="s">
        <v>80</v>
      </c>
      <c r="V642" s="32" t="s">
        <v>20</v>
      </c>
      <c r="W642" s="32" t="s">
        <v>84</v>
      </c>
      <c r="X642" s="32" t="s">
        <v>21</v>
      </c>
      <c r="Y642" s="32" t="s">
        <v>81</v>
      </c>
      <c r="Z642" s="32" t="s">
        <v>82</v>
      </c>
      <c r="AA642" s="32" t="s">
        <v>22</v>
      </c>
      <c r="AB642" s="32" t="s">
        <v>23</v>
      </c>
      <c r="AC642" s="32" t="s">
        <v>24</v>
      </c>
    </row>
    <row r="643" spans="1:29" ht="30.75" customHeight="1" x14ac:dyDescent="0.25">
      <c r="A643" s="121">
        <v>3</v>
      </c>
      <c r="B643" s="159" t="s">
        <v>642</v>
      </c>
      <c r="C643" s="90" t="s">
        <v>655</v>
      </c>
      <c r="D643" s="90" t="s">
        <v>656</v>
      </c>
      <c r="E643" s="124" t="s">
        <v>88</v>
      </c>
      <c r="F643" s="124" t="s">
        <v>89</v>
      </c>
      <c r="G643" s="124" t="s">
        <v>251</v>
      </c>
      <c r="H643" s="124" t="s">
        <v>657</v>
      </c>
      <c r="I643" s="162" t="s">
        <v>658</v>
      </c>
      <c r="J643" s="162" t="s">
        <v>659</v>
      </c>
      <c r="K643" s="90" t="s">
        <v>660</v>
      </c>
      <c r="L643" s="8" t="s">
        <v>38</v>
      </c>
      <c r="M643" s="8"/>
      <c r="N643" s="8" t="s">
        <v>679</v>
      </c>
      <c r="O643" s="20"/>
      <c r="P643" s="21">
        <v>1</v>
      </c>
      <c r="Q643" s="21">
        <f t="shared" ref="Q643:Q645" si="147">IFERROR(IF((+O643/P643)&gt;100%,100%,(O643/P643)),"")</f>
        <v>0</v>
      </c>
      <c r="R643" s="22"/>
      <c r="S643" s="22"/>
      <c r="T643" s="31"/>
      <c r="U643" s="30"/>
      <c r="V643" s="16"/>
      <c r="W643" s="16"/>
      <c r="X643" s="16"/>
      <c r="Y643" s="27"/>
      <c r="Z643" s="16"/>
      <c r="AA643" s="16"/>
      <c r="AB643" s="16"/>
      <c r="AC643" s="29" t="s">
        <v>667</v>
      </c>
    </row>
    <row r="644" spans="1:29" ht="30.75" customHeight="1" x14ac:dyDescent="0.25">
      <c r="A644" s="122"/>
      <c r="B644" s="160"/>
      <c r="C644" s="90"/>
      <c r="D644" s="90"/>
      <c r="E644" s="125"/>
      <c r="F644" s="125"/>
      <c r="G644" s="125"/>
      <c r="H644" s="125"/>
      <c r="I644" s="163"/>
      <c r="J644" s="163"/>
      <c r="K644" s="90"/>
      <c r="L644" s="8" t="s">
        <v>39</v>
      </c>
      <c r="M644" s="8"/>
      <c r="N644" s="8" t="s">
        <v>679</v>
      </c>
      <c r="O644" s="20"/>
      <c r="P644" s="21">
        <v>1</v>
      </c>
      <c r="Q644" s="21">
        <f t="shared" si="147"/>
        <v>0</v>
      </c>
      <c r="R644" s="22"/>
      <c r="S644" s="22"/>
      <c r="T644" s="31"/>
      <c r="U644" s="30"/>
      <c r="V644" s="16"/>
      <c r="W644" s="16"/>
      <c r="X644" s="16"/>
      <c r="Y644" s="27"/>
      <c r="Z644" s="27"/>
      <c r="AA644" s="28"/>
      <c r="AB644" s="28"/>
      <c r="AC644" s="29" t="s">
        <v>667</v>
      </c>
    </row>
    <row r="645" spans="1:29" ht="30.75" customHeight="1" x14ac:dyDescent="0.25">
      <c r="A645" s="122"/>
      <c r="B645" s="160"/>
      <c r="C645" s="90"/>
      <c r="D645" s="90"/>
      <c r="E645" s="125"/>
      <c r="F645" s="125"/>
      <c r="G645" s="125"/>
      <c r="H645" s="125"/>
      <c r="I645" s="163"/>
      <c r="J645" s="163"/>
      <c r="K645" s="90"/>
      <c r="L645" s="8" t="s">
        <v>40</v>
      </c>
      <c r="M645" s="8"/>
      <c r="N645" s="8" t="s">
        <v>679</v>
      </c>
      <c r="O645" s="20"/>
      <c r="P645" s="21">
        <v>1</v>
      </c>
      <c r="Q645" s="21">
        <f t="shared" si="147"/>
        <v>0</v>
      </c>
      <c r="R645" s="22"/>
      <c r="S645" s="22"/>
      <c r="T645" s="31"/>
      <c r="U645" s="30"/>
      <c r="V645" s="16"/>
      <c r="W645" s="16"/>
      <c r="X645" s="16"/>
      <c r="Y645" s="27"/>
      <c r="Z645" s="27"/>
      <c r="AA645" s="28"/>
      <c r="AB645" s="28"/>
      <c r="AC645" s="29" t="s">
        <v>667</v>
      </c>
    </row>
    <row r="646" spans="1:29" ht="30.75" customHeight="1" x14ac:dyDescent="0.25">
      <c r="A646" s="122"/>
      <c r="B646" s="160"/>
      <c r="C646" s="90"/>
      <c r="D646" s="90"/>
      <c r="E646" s="125"/>
      <c r="F646" s="125"/>
      <c r="G646" s="125"/>
      <c r="H646" s="125"/>
      <c r="I646" s="163"/>
      <c r="J646" s="163"/>
      <c r="K646" s="90"/>
      <c r="L646" s="8" t="s">
        <v>41</v>
      </c>
      <c r="M646" s="22"/>
      <c r="N646" s="8" t="s">
        <v>679</v>
      </c>
      <c r="O646" s="20"/>
      <c r="P646" s="21">
        <v>1</v>
      </c>
      <c r="Q646" s="21">
        <f>IFERROR(IF((+O646/P646)&gt;100%,100%,(O646/P646)),"")</f>
        <v>0</v>
      </c>
      <c r="R646" s="22"/>
      <c r="S646" s="22"/>
      <c r="T646" s="31"/>
      <c r="U646" s="30"/>
      <c r="V646" s="16"/>
      <c r="W646" s="16"/>
      <c r="X646" s="16"/>
      <c r="Y646" s="27"/>
      <c r="Z646" s="27"/>
      <c r="AA646" s="28"/>
      <c r="AB646" s="28"/>
      <c r="AC646" s="29" t="s">
        <v>667</v>
      </c>
    </row>
    <row r="647" spans="1:29" ht="30.75" customHeight="1" x14ac:dyDescent="0.25">
      <c r="A647" s="123"/>
      <c r="B647" s="161"/>
      <c r="C647" s="90"/>
      <c r="D647" s="90"/>
      <c r="E647" s="126"/>
      <c r="F647" s="126"/>
      <c r="G647" s="126"/>
      <c r="H647" s="126"/>
      <c r="I647" s="164"/>
      <c r="J647" s="164"/>
      <c r="K647" s="90"/>
      <c r="L647" s="35" t="s">
        <v>29</v>
      </c>
      <c r="M647" s="21"/>
      <c r="N647" s="21"/>
      <c r="O647" s="21"/>
      <c r="P647" s="21">
        <v>1</v>
      </c>
      <c r="Q647" s="21">
        <f>IFERROR(IF((+O647/P647)&gt;100%,100%,(O647/P647)),"")</f>
        <v>0</v>
      </c>
      <c r="R647" s="22"/>
      <c r="S647" s="24"/>
      <c r="T647" s="31"/>
      <c r="U647" s="16"/>
      <c r="V647" s="16"/>
      <c r="W647" s="16"/>
      <c r="X647" s="16"/>
      <c r="Y647" s="27"/>
      <c r="Z647" s="27"/>
      <c r="AA647" s="28"/>
      <c r="AB647" s="28"/>
      <c r="AC647" s="29" t="s">
        <v>667</v>
      </c>
    </row>
    <row r="648" spans="1:29" ht="30.75" customHeight="1" x14ac:dyDescent="0.25">
      <c r="A648" s="33" t="s">
        <v>2</v>
      </c>
      <c r="B648" s="33" t="s">
        <v>83</v>
      </c>
      <c r="C648" s="33" t="s">
        <v>3</v>
      </c>
      <c r="D648" s="33" t="s">
        <v>4</v>
      </c>
      <c r="E648" s="33" t="s">
        <v>5</v>
      </c>
      <c r="F648" s="33" t="s">
        <v>6</v>
      </c>
      <c r="G648" s="33" t="s">
        <v>7</v>
      </c>
      <c r="H648" s="33" t="s">
        <v>8</v>
      </c>
      <c r="I648" s="33" t="s">
        <v>9</v>
      </c>
      <c r="J648" s="33" t="s">
        <v>10</v>
      </c>
      <c r="K648" s="33" t="s">
        <v>85</v>
      </c>
      <c r="L648" s="33" t="s">
        <v>11</v>
      </c>
      <c r="M648" s="33" t="s">
        <v>12</v>
      </c>
      <c r="N648" s="33" t="s">
        <v>13</v>
      </c>
      <c r="O648" s="33" t="s">
        <v>14</v>
      </c>
      <c r="P648" s="33" t="s">
        <v>15</v>
      </c>
      <c r="Q648" s="33" t="s">
        <v>16</v>
      </c>
      <c r="R648" s="33" t="s">
        <v>79</v>
      </c>
      <c r="S648" s="34" t="s">
        <v>18</v>
      </c>
      <c r="T648" s="34" t="s">
        <v>19</v>
      </c>
      <c r="U648" s="32" t="s">
        <v>80</v>
      </c>
      <c r="V648" s="32" t="s">
        <v>20</v>
      </c>
      <c r="W648" s="32" t="s">
        <v>84</v>
      </c>
      <c r="X648" s="32" t="s">
        <v>21</v>
      </c>
      <c r="Y648" s="32" t="s">
        <v>81</v>
      </c>
      <c r="Z648" s="32" t="s">
        <v>82</v>
      </c>
      <c r="AA648" s="32" t="s">
        <v>22</v>
      </c>
      <c r="AB648" s="32" t="s">
        <v>23</v>
      </c>
      <c r="AC648" s="32" t="s">
        <v>24</v>
      </c>
    </row>
    <row r="649" spans="1:29" ht="30.75" customHeight="1" x14ac:dyDescent="0.25">
      <c r="A649" s="121">
        <v>4</v>
      </c>
      <c r="B649" s="159" t="s">
        <v>642</v>
      </c>
      <c r="C649" s="90" t="s">
        <v>661</v>
      </c>
      <c r="D649" s="90" t="s">
        <v>662</v>
      </c>
      <c r="E649" s="99" t="s">
        <v>135</v>
      </c>
      <c r="F649" s="99" t="s">
        <v>30</v>
      </c>
      <c r="G649" s="99" t="s">
        <v>25</v>
      </c>
      <c r="H649" s="90" t="s">
        <v>663</v>
      </c>
      <c r="I649" s="90" t="s">
        <v>664</v>
      </c>
      <c r="J649" s="90" t="s">
        <v>665</v>
      </c>
      <c r="K649" s="80" t="s">
        <v>666</v>
      </c>
      <c r="L649" s="19" t="s">
        <v>201</v>
      </c>
      <c r="M649" s="8"/>
      <c r="N649" s="8" t="s">
        <v>679</v>
      </c>
      <c r="O649" s="20"/>
      <c r="P649" s="21">
        <v>1</v>
      </c>
      <c r="Q649" s="21">
        <f>IFERROR(IF((+O649/P649)&gt;100%,100%,(O649/P649)),"")</f>
        <v>0</v>
      </c>
      <c r="R649" s="25"/>
      <c r="S649" s="25"/>
      <c r="T649" s="23"/>
      <c r="U649" s="30"/>
      <c r="V649" s="16"/>
      <c r="W649" s="16"/>
      <c r="X649" s="16"/>
      <c r="Y649" s="27"/>
      <c r="Z649" s="27"/>
      <c r="AA649" s="28"/>
      <c r="AB649" s="28"/>
      <c r="AC649" s="29" t="s">
        <v>667</v>
      </c>
    </row>
    <row r="650" spans="1:29" ht="30.75" customHeight="1" x14ac:dyDescent="0.25">
      <c r="A650" s="122"/>
      <c r="B650" s="160"/>
      <c r="C650" s="90"/>
      <c r="D650" s="90"/>
      <c r="E650" s="99"/>
      <c r="F650" s="99"/>
      <c r="G650" s="99"/>
      <c r="H650" s="90"/>
      <c r="I650" s="90"/>
      <c r="J650" s="90"/>
      <c r="K650" s="81"/>
      <c r="L650" s="19" t="s">
        <v>202</v>
      </c>
      <c r="M650" s="22"/>
      <c r="N650" s="8" t="s">
        <v>679</v>
      </c>
      <c r="O650" s="20"/>
      <c r="P650" s="21">
        <v>1</v>
      </c>
      <c r="Q650" s="21">
        <f>IFERROR(IF((+O650/P650)&gt;100%,100%,(O650/P650)),"")</f>
        <v>0</v>
      </c>
      <c r="R650" s="25"/>
      <c r="S650" s="25"/>
      <c r="T650" s="23"/>
      <c r="U650" s="30"/>
      <c r="V650" s="16"/>
      <c r="W650" s="16"/>
      <c r="X650" s="16"/>
      <c r="Y650" s="27"/>
      <c r="Z650" s="27"/>
      <c r="AA650" s="28"/>
      <c r="AB650" s="28"/>
      <c r="AC650" s="29" t="s">
        <v>667</v>
      </c>
    </row>
    <row r="651" spans="1:29" ht="30.75" customHeight="1" x14ac:dyDescent="0.25">
      <c r="A651" s="123"/>
      <c r="B651" s="160"/>
      <c r="C651" s="90"/>
      <c r="D651" s="90"/>
      <c r="E651" s="99"/>
      <c r="F651" s="99"/>
      <c r="G651" s="99"/>
      <c r="H651" s="90"/>
      <c r="I651" s="90"/>
      <c r="J651" s="90"/>
      <c r="K651" s="82"/>
      <c r="L651" s="35" t="s">
        <v>29</v>
      </c>
      <c r="M651" s="21"/>
      <c r="N651" s="21"/>
      <c r="O651" s="21"/>
      <c r="P651" s="21">
        <v>1</v>
      </c>
      <c r="Q651" s="21">
        <f>IFERROR(IF((+O651/P651)&gt;100%,100%,(O651/P651)),"")</f>
        <v>0</v>
      </c>
      <c r="R651" s="25"/>
      <c r="S651" s="24"/>
      <c r="T651" s="23"/>
      <c r="U651" s="16"/>
      <c r="V651" s="16"/>
      <c r="W651" s="16"/>
      <c r="X651" s="16"/>
      <c r="Y651" s="27"/>
      <c r="Z651" s="27"/>
      <c r="AA651" s="28"/>
      <c r="AB651" s="28"/>
      <c r="AC651" s="29" t="s">
        <v>667</v>
      </c>
    </row>
  </sheetData>
  <autoFilter ref="A6:AC651" xr:uid="{00000000-0001-0000-0000-000000000000}"/>
  <dataConsolidate/>
  <mergeCells count="1393">
    <mergeCell ref="J95:J99"/>
    <mergeCell ref="B311:B315"/>
    <mergeCell ref="K643:K647"/>
    <mergeCell ref="A649:A651"/>
    <mergeCell ref="B649:B651"/>
    <mergeCell ref="C649:C651"/>
    <mergeCell ref="D649:D651"/>
    <mergeCell ref="E649:E651"/>
    <mergeCell ref="F649:F651"/>
    <mergeCell ref="G649:G651"/>
    <mergeCell ref="H649:H651"/>
    <mergeCell ref="I649:I651"/>
    <mergeCell ref="J649:J651"/>
    <mergeCell ref="K649:K651"/>
    <mergeCell ref="F643:F647"/>
    <mergeCell ref="G643:G647"/>
    <mergeCell ref="H643:H647"/>
    <mergeCell ref="I643:I647"/>
    <mergeCell ref="J643:J647"/>
    <mergeCell ref="A643:A647"/>
    <mergeCell ref="B643:B647"/>
    <mergeCell ref="C643:C647"/>
    <mergeCell ref="D643:D647"/>
    <mergeCell ref="E643:E647"/>
    <mergeCell ref="K631:K635"/>
    <mergeCell ref="A637:A641"/>
    <mergeCell ref="B637:B641"/>
    <mergeCell ref="C637:C641"/>
    <mergeCell ref="D637:D641"/>
    <mergeCell ref="E637:E641"/>
    <mergeCell ref="F637:F641"/>
    <mergeCell ref="G637:G641"/>
    <mergeCell ref="H637:H641"/>
    <mergeCell ref="I637:I641"/>
    <mergeCell ref="J637:J641"/>
    <mergeCell ref="K637:K641"/>
    <mergeCell ref="F631:F635"/>
    <mergeCell ref="G631:G635"/>
    <mergeCell ref="H631:H635"/>
    <mergeCell ref="I631:I635"/>
    <mergeCell ref="J631:J635"/>
    <mergeCell ref="A631:A635"/>
    <mergeCell ref="B631:B635"/>
    <mergeCell ref="C631:C635"/>
    <mergeCell ref="D631:D635"/>
    <mergeCell ref="E631:E635"/>
    <mergeCell ref="K621:K623"/>
    <mergeCell ref="A625:A629"/>
    <mergeCell ref="B625:B629"/>
    <mergeCell ref="C625:C629"/>
    <mergeCell ref="D625:D629"/>
    <mergeCell ref="E625:E629"/>
    <mergeCell ref="F625:F629"/>
    <mergeCell ref="G625:G629"/>
    <mergeCell ref="H625:H629"/>
    <mergeCell ref="I625:I629"/>
    <mergeCell ref="J625:J629"/>
    <mergeCell ref="K625:K629"/>
    <mergeCell ref="F621:F623"/>
    <mergeCell ref="G621:G623"/>
    <mergeCell ref="H621:H623"/>
    <mergeCell ref="I621:I623"/>
    <mergeCell ref="J621:J623"/>
    <mergeCell ref="A621:A623"/>
    <mergeCell ref="B621:B623"/>
    <mergeCell ref="C621:C623"/>
    <mergeCell ref="D621:D623"/>
    <mergeCell ref="E621:E623"/>
    <mergeCell ref="K611:K613"/>
    <mergeCell ref="A615:A619"/>
    <mergeCell ref="B615:B619"/>
    <mergeCell ref="C615:C619"/>
    <mergeCell ref="D615:D619"/>
    <mergeCell ref="E615:E619"/>
    <mergeCell ref="F615:F619"/>
    <mergeCell ref="G615:G619"/>
    <mergeCell ref="H615:H619"/>
    <mergeCell ref="I615:I619"/>
    <mergeCell ref="J615:J619"/>
    <mergeCell ref="K615:K619"/>
    <mergeCell ref="F611:F613"/>
    <mergeCell ref="G611:G613"/>
    <mergeCell ref="H611:H613"/>
    <mergeCell ref="I611:I613"/>
    <mergeCell ref="J611:J613"/>
    <mergeCell ref="A611:A613"/>
    <mergeCell ref="B611:B613"/>
    <mergeCell ref="C611:C613"/>
    <mergeCell ref="D611:D613"/>
    <mergeCell ref="E611:E613"/>
    <mergeCell ref="K601:K605"/>
    <mergeCell ref="A607:A609"/>
    <mergeCell ref="B607:B609"/>
    <mergeCell ref="C607:C609"/>
    <mergeCell ref="D607:D609"/>
    <mergeCell ref="E607:E609"/>
    <mergeCell ref="F607:F609"/>
    <mergeCell ref="G607:G609"/>
    <mergeCell ref="H607:H609"/>
    <mergeCell ref="I607:I609"/>
    <mergeCell ref="J607:J609"/>
    <mergeCell ref="K607:K609"/>
    <mergeCell ref="F601:F605"/>
    <mergeCell ref="G601:G605"/>
    <mergeCell ref="H601:H605"/>
    <mergeCell ref="I601:I605"/>
    <mergeCell ref="J601:J605"/>
    <mergeCell ref="A601:A605"/>
    <mergeCell ref="B601:B605"/>
    <mergeCell ref="C601:C605"/>
    <mergeCell ref="D601:D605"/>
    <mergeCell ref="E601:E605"/>
    <mergeCell ref="K591:K593"/>
    <mergeCell ref="A595:A599"/>
    <mergeCell ref="B595:B599"/>
    <mergeCell ref="C595:C599"/>
    <mergeCell ref="D595:D599"/>
    <mergeCell ref="E595:E599"/>
    <mergeCell ref="F595:F599"/>
    <mergeCell ref="G595:G599"/>
    <mergeCell ref="H595:H599"/>
    <mergeCell ref="I595:I599"/>
    <mergeCell ref="J595:J599"/>
    <mergeCell ref="K595:K599"/>
    <mergeCell ref="F591:F593"/>
    <mergeCell ref="G591:G593"/>
    <mergeCell ref="H591:H593"/>
    <mergeCell ref="I591:I593"/>
    <mergeCell ref="J591:J593"/>
    <mergeCell ref="A591:A593"/>
    <mergeCell ref="B591:B593"/>
    <mergeCell ref="C591:C593"/>
    <mergeCell ref="D591:D593"/>
    <mergeCell ref="E591:E593"/>
    <mergeCell ref="K581:K585"/>
    <mergeCell ref="A587:A589"/>
    <mergeCell ref="B587:B589"/>
    <mergeCell ref="C587:C589"/>
    <mergeCell ref="D587:D589"/>
    <mergeCell ref="E587:E589"/>
    <mergeCell ref="F587:F589"/>
    <mergeCell ref="G587:G589"/>
    <mergeCell ref="H587:H589"/>
    <mergeCell ref="I587:I589"/>
    <mergeCell ref="J587:J589"/>
    <mergeCell ref="K587:K589"/>
    <mergeCell ref="F581:F585"/>
    <mergeCell ref="G581:G585"/>
    <mergeCell ref="H581:H585"/>
    <mergeCell ref="I581:I585"/>
    <mergeCell ref="J581:J585"/>
    <mergeCell ref="A581:A585"/>
    <mergeCell ref="B581:B585"/>
    <mergeCell ref="C581:C585"/>
    <mergeCell ref="D581:D585"/>
    <mergeCell ref="E581:E585"/>
    <mergeCell ref="K529:K533"/>
    <mergeCell ref="F529:F533"/>
    <mergeCell ref="G529:G533"/>
    <mergeCell ref="H529:H533"/>
    <mergeCell ref="I529:I533"/>
    <mergeCell ref="J529:J533"/>
    <mergeCell ref="A529:A533"/>
    <mergeCell ref="B529:B533"/>
    <mergeCell ref="C529:C533"/>
    <mergeCell ref="D529:D533"/>
    <mergeCell ref="E529:E533"/>
    <mergeCell ref="A575:A579"/>
    <mergeCell ref="B575:B579"/>
    <mergeCell ref="C575:C579"/>
    <mergeCell ref="D575:D579"/>
    <mergeCell ref="E575:E579"/>
    <mergeCell ref="F575:F579"/>
    <mergeCell ref="G575:G579"/>
    <mergeCell ref="H575:H579"/>
    <mergeCell ref="I575:I579"/>
    <mergeCell ref="J575:J579"/>
    <mergeCell ref="K575:K579"/>
    <mergeCell ref="K547:K549"/>
    <mergeCell ref="A535:A539"/>
    <mergeCell ref="B535:B539"/>
    <mergeCell ref="C535:C539"/>
    <mergeCell ref="D535:D539"/>
    <mergeCell ref="E535:E539"/>
    <mergeCell ref="F535:F539"/>
    <mergeCell ref="G535:G539"/>
    <mergeCell ref="H535:H539"/>
    <mergeCell ref="I535:I539"/>
    <mergeCell ref="K517:K521"/>
    <mergeCell ref="A523:A527"/>
    <mergeCell ref="B523:B527"/>
    <mergeCell ref="C523:C527"/>
    <mergeCell ref="D523:D527"/>
    <mergeCell ref="E523:E527"/>
    <mergeCell ref="F523:F527"/>
    <mergeCell ref="G523:G527"/>
    <mergeCell ref="H523:H527"/>
    <mergeCell ref="I523:I527"/>
    <mergeCell ref="J523:J527"/>
    <mergeCell ref="K523:K527"/>
    <mergeCell ref="F517:F521"/>
    <mergeCell ref="G517:G521"/>
    <mergeCell ref="H517:H521"/>
    <mergeCell ref="I517:I521"/>
    <mergeCell ref="J517:J521"/>
    <mergeCell ref="A517:A521"/>
    <mergeCell ref="B517:B521"/>
    <mergeCell ref="C517:C521"/>
    <mergeCell ref="D517:D521"/>
    <mergeCell ref="E517:E521"/>
    <mergeCell ref="K509:K511"/>
    <mergeCell ref="A513:A515"/>
    <mergeCell ref="B513:B515"/>
    <mergeCell ref="C513:C515"/>
    <mergeCell ref="D513:D515"/>
    <mergeCell ref="E513:E515"/>
    <mergeCell ref="F513:F515"/>
    <mergeCell ref="G513:G515"/>
    <mergeCell ref="H513:H515"/>
    <mergeCell ref="I513:I515"/>
    <mergeCell ref="J513:J515"/>
    <mergeCell ref="K513:K515"/>
    <mergeCell ref="F509:F511"/>
    <mergeCell ref="G509:G511"/>
    <mergeCell ref="H509:H511"/>
    <mergeCell ref="I509:I511"/>
    <mergeCell ref="J509:J511"/>
    <mergeCell ref="A509:A511"/>
    <mergeCell ref="B509:B511"/>
    <mergeCell ref="C509:C511"/>
    <mergeCell ref="D509:D511"/>
    <mergeCell ref="E509:E511"/>
    <mergeCell ref="K500:K501"/>
    <mergeCell ref="A503:A507"/>
    <mergeCell ref="B503:B507"/>
    <mergeCell ref="C503:C507"/>
    <mergeCell ref="D503:D507"/>
    <mergeCell ref="E503:E507"/>
    <mergeCell ref="F503:F507"/>
    <mergeCell ref="G503:G507"/>
    <mergeCell ref="H503:H507"/>
    <mergeCell ref="I503:I507"/>
    <mergeCell ref="J503:J507"/>
    <mergeCell ref="K503:K507"/>
    <mergeCell ref="F500:F501"/>
    <mergeCell ref="G500:G501"/>
    <mergeCell ref="H500:H501"/>
    <mergeCell ref="I500:I501"/>
    <mergeCell ref="J500:J501"/>
    <mergeCell ref="A500:A501"/>
    <mergeCell ref="B500:B501"/>
    <mergeCell ref="C500:C501"/>
    <mergeCell ref="D500:D501"/>
    <mergeCell ref="E500:E501"/>
    <mergeCell ref="K493:K495"/>
    <mergeCell ref="A497:A498"/>
    <mergeCell ref="B497:B498"/>
    <mergeCell ref="C497:C498"/>
    <mergeCell ref="D497:D498"/>
    <mergeCell ref="E497:E498"/>
    <mergeCell ref="F497:F498"/>
    <mergeCell ref="G497:G498"/>
    <mergeCell ref="H497:H498"/>
    <mergeCell ref="I497:I498"/>
    <mergeCell ref="J497:J498"/>
    <mergeCell ref="K497:K498"/>
    <mergeCell ref="F493:F495"/>
    <mergeCell ref="G493:G495"/>
    <mergeCell ref="H493:H495"/>
    <mergeCell ref="I493:I495"/>
    <mergeCell ref="J493:J495"/>
    <mergeCell ref="A493:A495"/>
    <mergeCell ref="B493:B495"/>
    <mergeCell ref="C493:C495"/>
    <mergeCell ref="D493:D495"/>
    <mergeCell ref="E493:E495"/>
    <mergeCell ref="K484:K487"/>
    <mergeCell ref="A489:A491"/>
    <mergeCell ref="B489:B491"/>
    <mergeCell ref="C489:C491"/>
    <mergeCell ref="D489:D491"/>
    <mergeCell ref="E489:E491"/>
    <mergeCell ref="F489:F491"/>
    <mergeCell ref="G489:G491"/>
    <mergeCell ref="H489:H491"/>
    <mergeCell ref="I489:I491"/>
    <mergeCell ref="J489:J491"/>
    <mergeCell ref="K489:K491"/>
    <mergeCell ref="F484:F487"/>
    <mergeCell ref="G484:G487"/>
    <mergeCell ref="H484:H487"/>
    <mergeCell ref="I484:I487"/>
    <mergeCell ref="J484:J487"/>
    <mergeCell ref="A484:A487"/>
    <mergeCell ref="B484:B487"/>
    <mergeCell ref="C484:C487"/>
    <mergeCell ref="D484:D487"/>
    <mergeCell ref="E484:E487"/>
    <mergeCell ref="K424:K428"/>
    <mergeCell ref="F424:F428"/>
    <mergeCell ref="G424:G428"/>
    <mergeCell ref="H424:H428"/>
    <mergeCell ref="I424:I428"/>
    <mergeCell ref="J424:J428"/>
    <mergeCell ref="A424:A428"/>
    <mergeCell ref="B424:B428"/>
    <mergeCell ref="C424:C428"/>
    <mergeCell ref="D424:D428"/>
    <mergeCell ref="E424:E428"/>
    <mergeCell ref="A430:A434"/>
    <mergeCell ref="B430:B434"/>
    <mergeCell ref="C430:C434"/>
    <mergeCell ref="D430:D434"/>
    <mergeCell ref="E430:E434"/>
    <mergeCell ref="F430:F434"/>
    <mergeCell ref="G430:G434"/>
    <mergeCell ref="H430:H434"/>
    <mergeCell ref="I430:I434"/>
    <mergeCell ref="J430:J434"/>
    <mergeCell ref="K430:K434"/>
    <mergeCell ref="AB416:AB418"/>
    <mergeCell ref="X419:X421"/>
    <mergeCell ref="Y419:Y421"/>
    <mergeCell ref="Z419:Z421"/>
    <mergeCell ref="AA419:AA421"/>
    <mergeCell ref="AB419:AB421"/>
    <mergeCell ref="AB410:AB412"/>
    <mergeCell ref="X413:X415"/>
    <mergeCell ref="Y413:Y415"/>
    <mergeCell ref="Z413:Z415"/>
    <mergeCell ref="AA413:AA415"/>
    <mergeCell ref="AB413:AB415"/>
    <mergeCell ref="K410:K422"/>
    <mergeCell ref="X410:X412"/>
    <mergeCell ref="Y410:Y412"/>
    <mergeCell ref="Z410:Z412"/>
    <mergeCell ref="AA410:AA412"/>
    <mergeCell ref="X416:X418"/>
    <mergeCell ref="Y416:Y418"/>
    <mergeCell ref="Z416:Z418"/>
    <mergeCell ref="AA416:AA418"/>
    <mergeCell ref="F410:F422"/>
    <mergeCell ref="G410:G422"/>
    <mergeCell ref="H410:H422"/>
    <mergeCell ref="I410:I422"/>
    <mergeCell ref="J410:J422"/>
    <mergeCell ref="A410:A422"/>
    <mergeCell ref="B410:B422"/>
    <mergeCell ref="C410:C422"/>
    <mergeCell ref="D410:D422"/>
    <mergeCell ref="E410:E422"/>
    <mergeCell ref="AB402:AB404"/>
    <mergeCell ref="X405:X407"/>
    <mergeCell ref="Y405:Y407"/>
    <mergeCell ref="Z405:Z407"/>
    <mergeCell ref="AA405:AA407"/>
    <mergeCell ref="AB405:AB407"/>
    <mergeCell ref="AB396:AB398"/>
    <mergeCell ref="X399:X401"/>
    <mergeCell ref="Y399:Y401"/>
    <mergeCell ref="Z399:Z401"/>
    <mergeCell ref="AA399:AA401"/>
    <mergeCell ref="AB399:AB401"/>
    <mergeCell ref="K396:K408"/>
    <mergeCell ref="X396:X398"/>
    <mergeCell ref="Y396:Y398"/>
    <mergeCell ref="Z396:Z398"/>
    <mergeCell ref="AA396:AA398"/>
    <mergeCell ref="X402:X404"/>
    <mergeCell ref="Y402:Y404"/>
    <mergeCell ref="Z402:Z404"/>
    <mergeCell ref="AA402:AA404"/>
    <mergeCell ref="F396:F408"/>
    <mergeCell ref="G396:G408"/>
    <mergeCell ref="H396:H408"/>
    <mergeCell ref="I396:I408"/>
    <mergeCell ref="J396:J408"/>
    <mergeCell ref="A396:A408"/>
    <mergeCell ref="B396:B408"/>
    <mergeCell ref="C396:C408"/>
    <mergeCell ref="D396:D408"/>
    <mergeCell ref="E396:E408"/>
    <mergeCell ref="X391:X393"/>
    <mergeCell ref="Y391:Y393"/>
    <mergeCell ref="Z391:Z393"/>
    <mergeCell ref="AA391:AA393"/>
    <mergeCell ref="AB391:AB393"/>
    <mergeCell ref="X388:X390"/>
    <mergeCell ref="Y388:Y390"/>
    <mergeCell ref="Z388:Z390"/>
    <mergeCell ref="AA388:AA390"/>
    <mergeCell ref="AB388:AB390"/>
    <mergeCell ref="X385:X387"/>
    <mergeCell ref="Y385:Y387"/>
    <mergeCell ref="Z385:Z387"/>
    <mergeCell ref="AA385:AA387"/>
    <mergeCell ref="AB385:AB387"/>
    <mergeCell ref="X382:X384"/>
    <mergeCell ref="Y382:Y384"/>
    <mergeCell ref="Z382:Z384"/>
    <mergeCell ref="AA382:AA384"/>
    <mergeCell ref="AB382:AB384"/>
    <mergeCell ref="K379:K380"/>
    <mergeCell ref="A382:A394"/>
    <mergeCell ref="B382:B394"/>
    <mergeCell ref="C382:C394"/>
    <mergeCell ref="D382:D394"/>
    <mergeCell ref="E382:E394"/>
    <mergeCell ref="F382:F394"/>
    <mergeCell ref="G382:G394"/>
    <mergeCell ref="H382:H394"/>
    <mergeCell ref="I382:I394"/>
    <mergeCell ref="J382:J394"/>
    <mergeCell ref="K382:K394"/>
    <mergeCell ref="F379:F380"/>
    <mergeCell ref="G379:G380"/>
    <mergeCell ref="H379:H380"/>
    <mergeCell ref="I379:I380"/>
    <mergeCell ref="J379:J380"/>
    <mergeCell ref="A379:A380"/>
    <mergeCell ref="B379:B380"/>
    <mergeCell ref="C379:C380"/>
    <mergeCell ref="D379:D380"/>
    <mergeCell ref="E379:E380"/>
    <mergeCell ref="K361:K363"/>
    <mergeCell ref="A365:A377"/>
    <mergeCell ref="B365:B377"/>
    <mergeCell ref="C365:C377"/>
    <mergeCell ref="D365:D377"/>
    <mergeCell ref="E365:E377"/>
    <mergeCell ref="F365:F377"/>
    <mergeCell ref="G365:G377"/>
    <mergeCell ref="H365:H377"/>
    <mergeCell ref="I365:I377"/>
    <mergeCell ref="J365:J377"/>
    <mergeCell ref="K365:K377"/>
    <mergeCell ref="F361:F363"/>
    <mergeCell ref="G361:G363"/>
    <mergeCell ref="H361:H363"/>
    <mergeCell ref="I361:I363"/>
    <mergeCell ref="J361:J363"/>
    <mergeCell ref="A361:A363"/>
    <mergeCell ref="B361:B363"/>
    <mergeCell ref="C361:C363"/>
    <mergeCell ref="D361:D363"/>
    <mergeCell ref="E361:E363"/>
    <mergeCell ref="K349:K353"/>
    <mergeCell ref="A355:A359"/>
    <mergeCell ref="B355:B359"/>
    <mergeCell ref="C355:C359"/>
    <mergeCell ref="D355:D359"/>
    <mergeCell ref="E355:E359"/>
    <mergeCell ref="F355:F359"/>
    <mergeCell ref="G355:G359"/>
    <mergeCell ref="H355:H359"/>
    <mergeCell ref="I355:I359"/>
    <mergeCell ref="J355:J359"/>
    <mergeCell ref="K355:K359"/>
    <mergeCell ref="F349:F353"/>
    <mergeCell ref="G349:G353"/>
    <mergeCell ref="H349:H353"/>
    <mergeCell ref="I349:I353"/>
    <mergeCell ref="J349:J353"/>
    <mergeCell ref="A349:A353"/>
    <mergeCell ref="B349:B353"/>
    <mergeCell ref="C349:C353"/>
    <mergeCell ref="D349:D353"/>
    <mergeCell ref="E349:E353"/>
    <mergeCell ref="K339:K343"/>
    <mergeCell ref="A345:A347"/>
    <mergeCell ref="B345:B347"/>
    <mergeCell ref="C345:C347"/>
    <mergeCell ref="D345:D347"/>
    <mergeCell ref="E345:E347"/>
    <mergeCell ref="F345:F347"/>
    <mergeCell ref="G345:G347"/>
    <mergeCell ref="H345:H347"/>
    <mergeCell ref="I345:I347"/>
    <mergeCell ref="J345:J347"/>
    <mergeCell ref="K345:K347"/>
    <mergeCell ref="F339:F343"/>
    <mergeCell ref="G339:G343"/>
    <mergeCell ref="H339:H343"/>
    <mergeCell ref="I339:I343"/>
    <mergeCell ref="J339:J343"/>
    <mergeCell ref="A339:A343"/>
    <mergeCell ref="B339:B343"/>
    <mergeCell ref="C339:C343"/>
    <mergeCell ref="D339:D343"/>
    <mergeCell ref="E339:E343"/>
    <mergeCell ref="K327:K331"/>
    <mergeCell ref="A333:A337"/>
    <mergeCell ref="B333:B337"/>
    <mergeCell ref="C333:C337"/>
    <mergeCell ref="D333:D337"/>
    <mergeCell ref="E333:E337"/>
    <mergeCell ref="F333:F337"/>
    <mergeCell ref="G333:G337"/>
    <mergeCell ref="H333:H337"/>
    <mergeCell ref="I333:I337"/>
    <mergeCell ref="J333:J337"/>
    <mergeCell ref="K333:K337"/>
    <mergeCell ref="F327:F331"/>
    <mergeCell ref="G327:G331"/>
    <mergeCell ref="H327:H331"/>
    <mergeCell ref="I327:I331"/>
    <mergeCell ref="J327:J331"/>
    <mergeCell ref="A327:A331"/>
    <mergeCell ref="B327:B331"/>
    <mergeCell ref="C327:C331"/>
    <mergeCell ref="D327:D331"/>
    <mergeCell ref="E327:E331"/>
    <mergeCell ref="K317:K319"/>
    <mergeCell ref="A321:A325"/>
    <mergeCell ref="B321:B325"/>
    <mergeCell ref="C321:C325"/>
    <mergeCell ref="D321:D325"/>
    <mergeCell ref="E321:E325"/>
    <mergeCell ref="F321:F325"/>
    <mergeCell ref="G321:G325"/>
    <mergeCell ref="H321:H325"/>
    <mergeCell ref="I321:I325"/>
    <mergeCell ref="J321:J325"/>
    <mergeCell ref="K321:K325"/>
    <mergeCell ref="F317:F319"/>
    <mergeCell ref="G317:G319"/>
    <mergeCell ref="H317:H319"/>
    <mergeCell ref="I317:I319"/>
    <mergeCell ref="J317:J319"/>
    <mergeCell ref="A317:A319"/>
    <mergeCell ref="B317:B319"/>
    <mergeCell ref="C317:C319"/>
    <mergeCell ref="D317:D319"/>
    <mergeCell ref="E317:E319"/>
    <mergeCell ref="K308:K309"/>
    <mergeCell ref="A311:A315"/>
    <mergeCell ref="C311:C315"/>
    <mergeCell ref="D311:D315"/>
    <mergeCell ref="E311:E315"/>
    <mergeCell ref="F311:F315"/>
    <mergeCell ref="G311:G315"/>
    <mergeCell ref="H311:H315"/>
    <mergeCell ref="I311:I315"/>
    <mergeCell ref="J311:J315"/>
    <mergeCell ref="K311:K315"/>
    <mergeCell ref="F308:F309"/>
    <mergeCell ref="G308:G309"/>
    <mergeCell ref="H308:H309"/>
    <mergeCell ref="I308:I309"/>
    <mergeCell ref="J308:J309"/>
    <mergeCell ref="A308:A309"/>
    <mergeCell ref="B308:B309"/>
    <mergeCell ref="C308:C309"/>
    <mergeCell ref="D308:D309"/>
    <mergeCell ref="E308:E309"/>
    <mergeCell ref="AB300:AB302"/>
    <mergeCell ref="X303:X305"/>
    <mergeCell ref="Y303:Y305"/>
    <mergeCell ref="Z303:Z305"/>
    <mergeCell ref="AA303:AA305"/>
    <mergeCell ref="AB303:AB305"/>
    <mergeCell ref="AB294:AB296"/>
    <mergeCell ref="X297:X299"/>
    <mergeCell ref="Y297:Y299"/>
    <mergeCell ref="Z297:Z299"/>
    <mergeCell ref="AA297:AA299"/>
    <mergeCell ref="AB297:AB299"/>
    <mergeCell ref="K294:K306"/>
    <mergeCell ref="X294:X296"/>
    <mergeCell ref="Y294:Y296"/>
    <mergeCell ref="Z294:Z296"/>
    <mergeCell ref="AA294:AA296"/>
    <mergeCell ref="X300:X302"/>
    <mergeCell ref="Y300:Y302"/>
    <mergeCell ref="Z300:Z302"/>
    <mergeCell ref="AA300:AA302"/>
    <mergeCell ref="F294:F306"/>
    <mergeCell ref="G294:G306"/>
    <mergeCell ref="H294:H306"/>
    <mergeCell ref="I294:I306"/>
    <mergeCell ref="J294:J306"/>
    <mergeCell ref="A294:A306"/>
    <mergeCell ref="B294:B306"/>
    <mergeCell ref="C294:C306"/>
    <mergeCell ref="D294:D306"/>
    <mergeCell ref="E294:E306"/>
    <mergeCell ref="AB286:AB288"/>
    <mergeCell ref="X289:X291"/>
    <mergeCell ref="Y289:Y291"/>
    <mergeCell ref="Z289:Z291"/>
    <mergeCell ref="AA289:AA291"/>
    <mergeCell ref="AB289:AB291"/>
    <mergeCell ref="AB280:AB282"/>
    <mergeCell ref="X283:X285"/>
    <mergeCell ref="Y283:Y285"/>
    <mergeCell ref="Z283:Z285"/>
    <mergeCell ref="AA283:AA285"/>
    <mergeCell ref="AB283:AB285"/>
    <mergeCell ref="K280:K292"/>
    <mergeCell ref="X280:X282"/>
    <mergeCell ref="Y280:Y282"/>
    <mergeCell ref="Z280:Z282"/>
    <mergeCell ref="AA280:AA282"/>
    <mergeCell ref="X286:X288"/>
    <mergeCell ref="Y286:Y288"/>
    <mergeCell ref="Z286:Z288"/>
    <mergeCell ref="AA286:AA288"/>
    <mergeCell ref="F280:F292"/>
    <mergeCell ref="G280:G292"/>
    <mergeCell ref="H280:H292"/>
    <mergeCell ref="I280:I292"/>
    <mergeCell ref="J280:J292"/>
    <mergeCell ref="A280:A292"/>
    <mergeCell ref="B280:B292"/>
    <mergeCell ref="C280:C292"/>
    <mergeCell ref="D280:D292"/>
    <mergeCell ref="E280:E292"/>
    <mergeCell ref="X275:X277"/>
    <mergeCell ref="Y275:Y277"/>
    <mergeCell ref="Z275:Z277"/>
    <mergeCell ref="AA275:AA277"/>
    <mergeCell ref="AB275:AB277"/>
    <mergeCell ref="X272:X274"/>
    <mergeCell ref="Y272:Y274"/>
    <mergeCell ref="Z272:Z274"/>
    <mergeCell ref="AA272:AA274"/>
    <mergeCell ref="AB272:AB274"/>
    <mergeCell ref="K262:K264"/>
    <mergeCell ref="A266:A278"/>
    <mergeCell ref="B266:B278"/>
    <mergeCell ref="C266:C278"/>
    <mergeCell ref="D266:D278"/>
    <mergeCell ref="E266:E278"/>
    <mergeCell ref="F266:F278"/>
    <mergeCell ref="G266:G278"/>
    <mergeCell ref="H266:H278"/>
    <mergeCell ref="I266:I278"/>
    <mergeCell ref="J266:J278"/>
    <mergeCell ref="K266:K278"/>
    <mergeCell ref="F262:F264"/>
    <mergeCell ref="G262:G264"/>
    <mergeCell ref="H262:H264"/>
    <mergeCell ref="I262:I264"/>
    <mergeCell ref="J262:J264"/>
    <mergeCell ref="A262:A264"/>
    <mergeCell ref="B262:B264"/>
    <mergeCell ref="C262:C264"/>
    <mergeCell ref="D262:D264"/>
    <mergeCell ref="E262:E264"/>
    <mergeCell ref="Y254:Y256"/>
    <mergeCell ref="Z254:Z256"/>
    <mergeCell ref="AA254:AA256"/>
    <mergeCell ref="AB254:AB256"/>
    <mergeCell ref="AA248:AA250"/>
    <mergeCell ref="AB248:AB250"/>
    <mergeCell ref="X251:X253"/>
    <mergeCell ref="Y251:Y253"/>
    <mergeCell ref="Z251:Z253"/>
    <mergeCell ref="AA251:AA253"/>
    <mergeCell ref="AB251:AB253"/>
    <mergeCell ref="X269:X271"/>
    <mergeCell ref="Y269:Y271"/>
    <mergeCell ref="Z269:Z271"/>
    <mergeCell ref="AA269:AA271"/>
    <mergeCell ref="AB269:AB271"/>
    <mergeCell ref="X266:X268"/>
    <mergeCell ref="Y266:Y268"/>
    <mergeCell ref="Z266:Z268"/>
    <mergeCell ref="AA266:AA268"/>
    <mergeCell ref="AB266:AB268"/>
    <mergeCell ref="K242:K246"/>
    <mergeCell ref="A248:A260"/>
    <mergeCell ref="B248:B260"/>
    <mergeCell ref="C248:C260"/>
    <mergeCell ref="D248:D260"/>
    <mergeCell ref="E248:E260"/>
    <mergeCell ref="F248:F260"/>
    <mergeCell ref="G248:G260"/>
    <mergeCell ref="H248:H260"/>
    <mergeCell ref="I248:I260"/>
    <mergeCell ref="J248:J260"/>
    <mergeCell ref="K248:K260"/>
    <mergeCell ref="X248:X250"/>
    <mergeCell ref="Y248:Y250"/>
    <mergeCell ref="Z248:Z250"/>
    <mergeCell ref="F242:F246"/>
    <mergeCell ref="G242:G246"/>
    <mergeCell ref="H242:H246"/>
    <mergeCell ref="I242:I246"/>
    <mergeCell ref="J242:J246"/>
    <mergeCell ref="A242:A246"/>
    <mergeCell ref="B242:B246"/>
    <mergeCell ref="C242:C246"/>
    <mergeCell ref="D242:D246"/>
    <mergeCell ref="E242:E246"/>
    <mergeCell ref="X257:X259"/>
    <mergeCell ref="Y257:Y259"/>
    <mergeCell ref="Z257:Z259"/>
    <mergeCell ref="AA257:AA259"/>
    <mergeCell ref="AB257:AB259"/>
    <mergeCell ref="X254:X256"/>
    <mergeCell ref="K232:K234"/>
    <mergeCell ref="A236:A240"/>
    <mergeCell ref="B236:B240"/>
    <mergeCell ref="C236:C240"/>
    <mergeCell ref="D236:D240"/>
    <mergeCell ref="E236:E240"/>
    <mergeCell ref="F236:F240"/>
    <mergeCell ref="G236:G240"/>
    <mergeCell ref="H236:H240"/>
    <mergeCell ref="I236:I240"/>
    <mergeCell ref="J236:J240"/>
    <mergeCell ref="K236:K240"/>
    <mergeCell ref="F232:F234"/>
    <mergeCell ref="G232:G234"/>
    <mergeCell ref="H232:H234"/>
    <mergeCell ref="I232:I234"/>
    <mergeCell ref="J232:J234"/>
    <mergeCell ref="A232:A234"/>
    <mergeCell ref="B232:B234"/>
    <mergeCell ref="C232:C234"/>
    <mergeCell ref="D232:D234"/>
    <mergeCell ref="E232:E234"/>
    <mergeCell ref="K226:K230"/>
    <mergeCell ref="X227:X228"/>
    <mergeCell ref="Y227:Y228"/>
    <mergeCell ref="Z227:Z228"/>
    <mergeCell ref="AA227:AA228"/>
    <mergeCell ref="AB227:AB228"/>
    <mergeCell ref="F226:F230"/>
    <mergeCell ref="G226:G230"/>
    <mergeCell ref="H226:H230"/>
    <mergeCell ref="I226:I230"/>
    <mergeCell ref="J226:J230"/>
    <mergeCell ref="A226:A230"/>
    <mergeCell ref="B226:B230"/>
    <mergeCell ref="C226:C230"/>
    <mergeCell ref="D226:D230"/>
    <mergeCell ref="E226:E230"/>
    <mergeCell ref="AB214:AB216"/>
    <mergeCell ref="A220:A224"/>
    <mergeCell ref="B220:B224"/>
    <mergeCell ref="C220:C224"/>
    <mergeCell ref="D220:D224"/>
    <mergeCell ref="E220:E224"/>
    <mergeCell ref="F220:F224"/>
    <mergeCell ref="G220:G224"/>
    <mergeCell ref="H220:H224"/>
    <mergeCell ref="I220:I224"/>
    <mergeCell ref="J220:J224"/>
    <mergeCell ref="K220:K224"/>
    <mergeCell ref="A214:A218"/>
    <mergeCell ref="B214:B218"/>
    <mergeCell ref="C214:C218"/>
    <mergeCell ref="D214:D218"/>
    <mergeCell ref="E214:E218"/>
    <mergeCell ref="F214:F218"/>
    <mergeCell ref="G214:G218"/>
    <mergeCell ref="H214:H218"/>
    <mergeCell ref="I214:I218"/>
    <mergeCell ref="J214:J218"/>
    <mergeCell ref="K214:K218"/>
    <mergeCell ref="X214:X216"/>
    <mergeCell ref="Y214:Y216"/>
    <mergeCell ref="Z214:Z216"/>
    <mergeCell ref="AA214:AA216"/>
    <mergeCell ref="K202:K206"/>
    <mergeCell ref="A208:A212"/>
    <mergeCell ref="B208:B212"/>
    <mergeCell ref="C208:C212"/>
    <mergeCell ref="D208:D212"/>
    <mergeCell ref="E208:E212"/>
    <mergeCell ref="F208:F212"/>
    <mergeCell ref="G208:G212"/>
    <mergeCell ref="H208:H212"/>
    <mergeCell ref="I208:I212"/>
    <mergeCell ref="J208:J212"/>
    <mergeCell ref="K208:K212"/>
    <mergeCell ref="F202:F206"/>
    <mergeCell ref="G202:G206"/>
    <mergeCell ref="H202:H206"/>
    <mergeCell ref="I202:I206"/>
    <mergeCell ref="J202:J206"/>
    <mergeCell ref="A202:A206"/>
    <mergeCell ref="B202:B206"/>
    <mergeCell ref="C202:C206"/>
    <mergeCell ref="D202:D206"/>
    <mergeCell ref="E202:E206"/>
    <mergeCell ref="K190:K194"/>
    <mergeCell ref="A196:A200"/>
    <mergeCell ref="B196:B200"/>
    <mergeCell ref="C196:C200"/>
    <mergeCell ref="D196:D200"/>
    <mergeCell ref="E196:E200"/>
    <mergeCell ref="F196:F200"/>
    <mergeCell ref="G196:G200"/>
    <mergeCell ref="H196:H200"/>
    <mergeCell ref="I196:I200"/>
    <mergeCell ref="J196:J200"/>
    <mergeCell ref="K196:K200"/>
    <mergeCell ref="F190:F194"/>
    <mergeCell ref="G190:G194"/>
    <mergeCell ref="H190:H194"/>
    <mergeCell ref="I190:I194"/>
    <mergeCell ref="J190:J194"/>
    <mergeCell ref="A190:A194"/>
    <mergeCell ref="B190:B194"/>
    <mergeCell ref="C190:C194"/>
    <mergeCell ref="D190:D194"/>
    <mergeCell ref="E190:E194"/>
    <mergeCell ref="K178:K182"/>
    <mergeCell ref="A184:A188"/>
    <mergeCell ref="B184:B188"/>
    <mergeCell ref="C184:C188"/>
    <mergeCell ref="D184:D188"/>
    <mergeCell ref="E184:E188"/>
    <mergeCell ref="F184:F188"/>
    <mergeCell ref="G184:G188"/>
    <mergeCell ref="H184:H188"/>
    <mergeCell ref="I184:I188"/>
    <mergeCell ref="J184:J188"/>
    <mergeCell ref="K184:K188"/>
    <mergeCell ref="F178:F182"/>
    <mergeCell ref="G178:G182"/>
    <mergeCell ref="H178:H182"/>
    <mergeCell ref="I178:I182"/>
    <mergeCell ref="J178:J182"/>
    <mergeCell ref="A178:A182"/>
    <mergeCell ref="B178:B182"/>
    <mergeCell ref="C178:C182"/>
    <mergeCell ref="D178:D182"/>
    <mergeCell ref="E178:E182"/>
    <mergeCell ref="K168:K170"/>
    <mergeCell ref="A172:A176"/>
    <mergeCell ref="B172:B176"/>
    <mergeCell ref="C172:C176"/>
    <mergeCell ref="D172:D176"/>
    <mergeCell ref="E172:E176"/>
    <mergeCell ref="F172:F176"/>
    <mergeCell ref="G172:G176"/>
    <mergeCell ref="H172:H176"/>
    <mergeCell ref="I172:I176"/>
    <mergeCell ref="J172:J176"/>
    <mergeCell ref="K172:K176"/>
    <mergeCell ref="F168:F170"/>
    <mergeCell ref="G168:G170"/>
    <mergeCell ref="H168:H170"/>
    <mergeCell ref="I168:I170"/>
    <mergeCell ref="J168:J170"/>
    <mergeCell ref="A168:A170"/>
    <mergeCell ref="B168:B170"/>
    <mergeCell ref="C168:C170"/>
    <mergeCell ref="D168:D170"/>
    <mergeCell ref="E168:E170"/>
    <mergeCell ref="K158:K162"/>
    <mergeCell ref="A164:A166"/>
    <mergeCell ref="B164:B166"/>
    <mergeCell ref="C164:C166"/>
    <mergeCell ref="D164:D166"/>
    <mergeCell ref="E164:E166"/>
    <mergeCell ref="F164:F166"/>
    <mergeCell ref="G164:G166"/>
    <mergeCell ref="H164:H166"/>
    <mergeCell ref="I164:I166"/>
    <mergeCell ref="J164:J166"/>
    <mergeCell ref="K164:K166"/>
    <mergeCell ref="F158:F162"/>
    <mergeCell ref="G158:G162"/>
    <mergeCell ref="H158:H162"/>
    <mergeCell ref="I158:I162"/>
    <mergeCell ref="J158:J162"/>
    <mergeCell ref="A158:A162"/>
    <mergeCell ref="B158:B162"/>
    <mergeCell ref="C158:C162"/>
    <mergeCell ref="D158:D162"/>
    <mergeCell ref="E158:E162"/>
    <mergeCell ref="K146:K150"/>
    <mergeCell ref="A152:A156"/>
    <mergeCell ref="B152:B156"/>
    <mergeCell ref="C152:C156"/>
    <mergeCell ref="D152:D156"/>
    <mergeCell ref="E152:E156"/>
    <mergeCell ref="F152:F156"/>
    <mergeCell ref="G152:G156"/>
    <mergeCell ref="H152:H156"/>
    <mergeCell ref="I152:I156"/>
    <mergeCell ref="J152:J156"/>
    <mergeCell ref="K152:K156"/>
    <mergeCell ref="F146:F150"/>
    <mergeCell ref="G146:G150"/>
    <mergeCell ref="H146:H150"/>
    <mergeCell ref="I146:I150"/>
    <mergeCell ref="J146:J150"/>
    <mergeCell ref="A146:A150"/>
    <mergeCell ref="B146:B150"/>
    <mergeCell ref="C146:C150"/>
    <mergeCell ref="D146:D150"/>
    <mergeCell ref="E146:E150"/>
    <mergeCell ref="K134:K138"/>
    <mergeCell ref="A140:A144"/>
    <mergeCell ref="B140:B144"/>
    <mergeCell ref="C140:C144"/>
    <mergeCell ref="D140:D144"/>
    <mergeCell ref="E140:E144"/>
    <mergeCell ref="F140:F144"/>
    <mergeCell ref="G140:G144"/>
    <mergeCell ref="H140:H144"/>
    <mergeCell ref="I140:I144"/>
    <mergeCell ref="J140:J144"/>
    <mergeCell ref="K140:K144"/>
    <mergeCell ref="F134:F138"/>
    <mergeCell ref="G134:G138"/>
    <mergeCell ref="H134:H138"/>
    <mergeCell ref="I134:I138"/>
    <mergeCell ref="J134:J138"/>
    <mergeCell ref="A134:A138"/>
    <mergeCell ref="B134:B138"/>
    <mergeCell ref="C134:C138"/>
    <mergeCell ref="D134:D138"/>
    <mergeCell ref="E134:E138"/>
    <mergeCell ref="AB126:AB128"/>
    <mergeCell ref="X129:X131"/>
    <mergeCell ref="Y129:Y131"/>
    <mergeCell ref="Z129:Z131"/>
    <mergeCell ref="AA129:AA131"/>
    <mergeCell ref="AB129:AB131"/>
    <mergeCell ref="AB120:AB122"/>
    <mergeCell ref="X123:X125"/>
    <mergeCell ref="Y123:Y125"/>
    <mergeCell ref="Z123:Z125"/>
    <mergeCell ref="AA123:AA125"/>
    <mergeCell ref="AB123:AB125"/>
    <mergeCell ref="K120:K132"/>
    <mergeCell ref="X120:X122"/>
    <mergeCell ref="Y120:Y122"/>
    <mergeCell ref="Z120:Z122"/>
    <mergeCell ref="AA120:AA122"/>
    <mergeCell ref="X126:X128"/>
    <mergeCell ref="Y126:Y128"/>
    <mergeCell ref="Z126:Z128"/>
    <mergeCell ref="AA126:AA128"/>
    <mergeCell ref="F120:F132"/>
    <mergeCell ref="G120:G132"/>
    <mergeCell ref="H120:H132"/>
    <mergeCell ref="I120:I132"/>
    <mergeCell ref="J120:J132"/>
    <mergeCell ref="A120:A132"/>
    <mergeCell ref="B120:B132"/>
    <mergeCell ref="C120:C132"/>
    <mergeCell ref="D120:D132"/>
    <mergeCell ref="E120:E132"/>
    <mergeCell ref="A115:A118"/>
    <mergeCell ref="B115:B118"/>
    <mergeCell ref="C115:C118"/>
    <mergeCell ref="D115:D118"/>
    <mergeCell ref="E115:E118"/>
    <mergeCell ref="F115:F118"/>
    <mergeCell ref="G115:G118"/>
    <mergeCell ref="H115:H118"/>
    <mergeCell ref="I115:I118"/>
    <mergeCell ref="J115:J118"/>
    <mergeCell ref="K115:K118"/>
    <mergeCell ref="K111:K113"/>
    <mergeCell ref="F111:F113"/>
    <mergeCell ref="G111:G113"/>
    <mergeCell ref="H111:H113"/>
    <mergeCell ref="I111:I113"/>
    <mergeCell ref="J111:J113"/>
    <mergeCell ref="K95:K99"/>
    <mergeCell ref="B95:B99"/>
    <mergeCell ref="C95:C99"/>
    <mergeCell ref="D95:D99"/>
    <mergeCell ref="E95:E99"/>
    <mergeCell ref="F95:F99"/>
    <mergeCell ref="G95:G99"/>
    <mergeCell ref="H95:H99"/>
    <mergeCell ref="I95:I99"/>
    <mergeCell ref="A111:A113"/>
    <mergeCell ref="B111:B113"/>
    <mergeCell ref="C111:C113"/>
    <mergeCell ref="D111:D113"/>
    <mergeCell ref="E111:E113"/>
    <mergeCell ref="K101:K103"/>
    <mergeCell ref="A105:A109"/>
    <mergeCell ref="B105:B109"/>
    <mergeCell ref="C105:C109"/>
    <mergeCell ref="D105:D109"/>
    <mergeCell ref="E105:E109"/>
    <mergeCell ref="F105:F109"/>
    <mergeCell ref="G105:G109"/>
    <mergeCell ref="H105:H109"/>
    <mergeCell ref="I105:I109"/>
    <mergeCell ref="J105:J109"/>
    <mergeCell ref="K105:K109"/>
    <mergeCell ref="F101:F103"/>
    <mergeCell ref="G101:G103"/>
    <mergeCell ref="H101:H103"/>
    <mergeCell ref="I101:I103"/>
    <mergeCell ref="J101:J103"/>
    <mergeCell ref="A101:A103"/>
    <mergeCell ref="B101:B103"/>
    <mergeCell ref="C101:C103"/>
    <mergeCell ref="D101:D103"/>
    <mergeCell ref="E101:E103"/>
    <mergeCell ref="K91:K93"/>
    <mergeCell ref="A95:A99"/>
    <mergeCell ref="F91:F93"/>
    <mergeCell ref="G91:G93"/>
    <mergeCell ref="H91:H93"/>
    <mergeCell ref="I91:I93"/>
    <mergeCell ref="J91:J93"/>
    <mergeCell ref="A91:A93"/>
    <mergeCell ref="B91:B93"/>
    <mergeCell ref="C91:C93"/>
    <mergeCell ref="D91:D93"/>
    <mergeCell ref="E91:E93"/>
    <mergeCell ref="K80:K84"/>
    <mergeCell ref="A86:A89"/>
    <mergeCell ref="B86:B89"/>
    <mergeCell ref="C86:C89"/>
    <mergeCell ref="D86:D89"/>
    <mergeCell ref="E86:E89"/>
    <mergeCell ref="F86:F89"/>
    <mergeCell ref="G86:G89"/>
    <mergeCell ref="H86:H89"/>
    <mergeCell ref="I86:I89"/>
    <mergeCell ref="J86:J89"/>
    <mergeCell ref="K86:K89"/>
    <mergeCell ref="F80:F84"/>
    <mergeCell ref="G80:G84"/>
    <mergeCell ref="H80:H84"/>
    <mergeCell ref="I80:I84"/>
    <mergeCell ref="J80:J84"/>
    <mergeCell ref="A80:A84"/>
    <mergeCell ref="B80:B84"/>
    <mergeCell ref="C80:C84"/>
    <mergeCell ref="D80:D84"/>
    <mergeCell ref="E80:E84"/>
    <mergeCell ref="K68:K72"/>
    <mergeCell ref="A74:A78"/>
    <mergeCell ref="B74:B78"/>
    <mergeCell ref="C74:C78"/>
    <mergeCell ref="D74:D78"/>
    <mergeCell ref="E74:E78"/>
    <mergeCell ref="F74:F78"/>
    <mergeCell ref="G74:G78"/>
    <mergeCell ref="H74:H78"/>
    <mergeCell ref="I74:I78"/>
    <mergeCell ref="J74:J78"/>
    <mergeCell ref="K74:K78"/>
    <mergeCell ref="F68:F72"/>
    <mergeCell ref="G68:G72"/>
    <mergeCell ref="H68:H72"/>
    <mergeCell ref="I68:I72"/>
    <mergeCell ref="J68:J72"/>
    <mergeCell ref="A68:A72"/>
    <mergeCell ref="B68:B72"/>
    <mergeCell ref="C68:C72"/>
    <mergeCell ref="D68:D72"/>
    <mergeCell ref="E68:E72"/>
    <mergeCell ref="K56:K60"/>
    <mergeCell ref="A62:A66"/>
    <mergeCell ref="B62:B66"/>
    <mergeCell ref="C62:C66"/>
    <mergeCell ref="D62:D66"/>
    <mergeCell ref="E62:E66"/>
    <mergeCell ref="F62:F66"/>
    <mergeCell ref="G62:G66"/>
    <mergeCell ref="H62:H66"/>
    <mergeCell ref="I62:I66"/>
    <mergeCell ref="J62:J66"/>
    <mergeCell ref="K62:K66"/>
    <mergeCell ref="F56:F60"/>
    <mergeCell ref="G56:G60"/>
    <mergeCell ref="H56:H60"/>
    <mergeCell ref="I56:I60"/>
    <mergeCell ref="J56:J60"/>
    <mergeCell ref="A56:A60"/>
    <mergeCell ref="B56:B60"/>
    <mergeCell ref="C56:C60"/>
    <mergeCell ref="D56:D60"/>
    <mergeCell ref="E56:E60"/>
    <mergeCell ref="K44:K48"/>
    <mergeCell ref="A50:A54"/>
    <mergeCell ref="B50:B54"/>
    <mergeCell ref="C50:C54"/>
    <mergeCell ref="D50:D54"/>
    <mergeCell ref="E50:E54"/>
    <mergeCell ref="F50:F54"/>
    <mergeCell ref="G50:G54"/>
    <mergeCell ref="H50:H54"/>
    <mergeCell ref="I50:I54"/>
    <mergeCell ref="J50:J54"/>
    <mergeCell ref="K50:K54"/>
    <mergeCell ref="F44:F48"/>
    <mergeCell ref="G44:G48"/>
    <mergeCell ref="H44:H48"/>
    <mergeCell ref="I44:I48"/>
    <mergeCell ref="J44:J48"/>
    <mergeCell ref="A44:A48"/>
    <mergeCell ref="B44:B48"/>
    <mergeCell ref="C44:C48"/>
    <mergeCell ref="D44:D48"/>
    <mergeCell ref="E44:E48"/>
    <mergeCell ref="K35:K36"/>
    <mergeCell ref="A38:A42"/>
    <mergeCell ref="B38:B42"/>
    <mergeCell ref="C38:C42"/>
    <mergeCell ref="D38:D42"/>
    <mergeCell ref="E38:E42"/>
    <mergeCell ref="F38:F42"/>
    <mergeCell ref="G38:G42"/>
    <mergeCell ref="H38:H42"/>
    <mergeCell ref="I38:I42"/>
    <mergeCell ref="J38:J42"/>
    <mergeCell ref="K38:K42"/>
    <mergeCell ref="F35:F36"/>
    <mergeCell ref="G35:G36"/>
    <mergeCell ref="H35:H36"/>
    <mergeCell ref="I35:I36"/>
    <mergeCell ref="J35:J36"/>
    <mergeCell ref="A35:A36"/>
    <mergeCell ref="B35:B36"/>
    <mergeCell ref="C35:C36"/>
    <mergeCell ref="D35:D36"/>
    <mergeCell ref="E35:E36"/>
    <mergeCell ref="C1:C3"/>
    <mergeCell ref="L5:Q5"/>
    <mergeCell ref="J13:J16"/>
    <mergeCell ref="B13:B16"/>
    <mergeCell ref="K13:K16"/>
    <mergeCell ref="C7:C11"/>
    <mergeCell ref="D7:D11"/>
    <mergeCell ref="E7:E11"/>
    <mergeCell ref="F7:F11"/>
    <mergeCell ref="K7:K11"/>
    <mergeCell ref="H13:H16"/>
    <mergeCell ref="K18:K22"/>
    <mergeCell ref="C13:C16"/>
    <mergeCell ref="J24:J27"/>
    <mergeCell ref="A13:A16"/>
    <mergeCell ref="D13:D16"/>
    <mergeCell ref="E13:E16"/>
    <mergeCell ref="I13:I16"/>
    <mergeCell ref="F13:F16"/>
    <mergeCell ref="G13:G16"/>
    <mergeCell ref="A7:A11"/>
    <mergeCell ref="F18:F22"/>
    <mergeCell ref="G18:G22"/>
    <mergeCell ref="H18:H22"/>
    <mergeCell ref="I18:I22"/>
    <mergeCell ref="J18:J22"/>
    <mergeCell ref="A18:A22"/>
    <mergeCell ref="B18:B22"/>
    <mergeCell ref="C18:C22"/>
    <mergeCell ref="D18:D22"/>
    <mergeCell ref="E18:E22"/>
    <mergeCell ref="B7:B11"/>
    <mergeCell ref="G7:G11"/>
    <mergeCell ref="H7:H11"/>
    <mergeCell ref="I7:I11"/>
    <mergeCell ref="J7:J11"/>
    <mergeCell ref="A24:A27"/>
    <mergeCell ref="B24:B27"/>
    <mergeCell ref="C24:C27"/>
    <mergeCell ref="D24:D27"/>
    <mergeCell ref="E24:E27"/>
    <mergeCell ref="K24:K27"/>
    <mergeCell ref="A29:A33"/>
    <mergeCell ref="B29:B33"/>
    <mergeCell ref="C29:C33"/>
    <mergeCell ref="D29:D33"/>
    <mergeCell ref="E29:E33"/>
    <mergeCell ref="F29:F33"/>
    <mergeCell ref="G29:G33"/>
    <mergeCell ref="H29:H33"/>
    <mergeCell ref="I29:I33"/>
    <mergeCell ref="J29:J33"/>
    <mergeCell ref="K29:K33"/>
    <mergeCell ref="F24:F27"/>
    <mergeCell ref="G24:G27"/>
    <mergeCell ref="H24:H27"/>
    <mergeCell ref="I24:I27"/>
    <mergeCell ref="A436:A438"/>
    <mergeCell ref="B436:B438"/>
    <mergeCell ref="C436:C438"/>
    <mergeCell ref="D436:D438"/>
    <mergeCell ref="E436:E438"/>
    <mergeCell ref="F436:F438"/>
    <mergeCell ref="G436:G438"/>
    <mergeCell ref="H436:H438"/>
    <mergeCell ref="I436:I438"/>
    <mergeCell ref="J436:J438"/>
    <mergeCell ref="K436:K438"/>
    <mergeCell ref="A440:A442"/>
    <mergeCell ref="B440:B442"/>
    <mergeCell ref="C440:C442"/>
    <mergeCell ref="D440:D442"/>
    <mergeCell ref="E440:E442"/>
    <mergeCell ref="F440:F442"/>
    <mergeCell ref="G440:G442"/>
    <mergeCell ref="H440:H442"/>
    <mergeCell ref="I440:I442"/>
    <mergeCell ref="J440:J442"/>
    <mergeCell ref="K440:K442"/>
    <mergeCell ref="K458:K460"/>
    <mergeCell ref="A448:A450"/>
    <mergeCell ref="B448:B450"/>
    <mergeCell ref="C448:C450"/>
    <mergeCell ref="D448:D450"/>
    <mergeCell ref="E448:E450"/>
    <mergeCell ref="F448:F450"/>
    <mergeCell ref="G448:G450"/>
    <mergeCell ref="H448:H450"/>
    <mergeCell ref="I448:I450"/>
    <mergeCell ref="J448:J450"/>
    <mergeCell ref="K448:K450"/>
    <mergeCell ref="A444:A446"/>
    <mergeCell ref="B444:B446"/>
    <mergeCell ref="C444:C446"/>
    <mergeCell ref="D444:D446"/>
    <mergeCell ref="E444:E446"/>
    <mergeCell ref="F444:F446"/>
    <mergeCell ref="G444:G446"/>
    <mergeCell ref="H444:H446"/>
    <mergeCell ref="I444:I446"/>
    <mergeCell ref="J444:J446"/>
    <mergeCell ref="K444:K446"/>
    <mergeCell ref="A462:A464"/>
    <mergeCell ref="B462:B464"/>
    <mergeCell ref="C462:C464"/>
    <mergeCell ref="D462:D464"/>
    <mergeCell ref="E462:E464"/>
    <mergeCell ref="F462:F464"/>
    <mergeCell ref="G462:G464"/>
    <mergeCell ref="H462:H464"/>
    <mergeCell ref="I462:I464"/>
    <mergeCell ref="J462:J464"/>
    <mergeCell ref="K462:K464"/>
    <mergeCell ref="A452:A456"/>
    <mergeCell ref="B452:B456"/>
    <mergeCell ref="C452:C456"/>
    <mergeCell ref="D452:D456"/>
    <mergeCell ref="E452:E456"/>
    <mergeCell ref="F452:F456"/>
    <mergeCell ref="G452:G456"/>
    <mergeCell ref="H452:H456"/>
    <mergeCell ref="I452:I456"/>
    <mergeCell ref="J452:J456"/>
    <mergeCell ref="K452:K456"/>
    <mergeCell ref="A458:A460"/>
    <mergeCell ref="B458:B460"/>
    <mergeCell ref="C458:C460"/>
    <mergeCell ref="D458:D460"/>
    <mergeCell ref="E458:E460"/>
    <mergeCell ref="F458:F460"/>
    <mergeCell ref="G458:G460"/>
    <mergeCell ref="H458:H460"/>
    <mergeCell ref="I458:I460"/>
    <mergeCell ref="J458:J460"/>
    <mergeCell ref="A470:A472"/>
    <mergeCell ref="B470:B472"/>
    <mergeCell ref="C470:C472"/>
    <mergeCell ref="D470:D472"/>
    <mergeCell ref="E470:E472"/>
    <mergeCell ref="F470:F472"/>
    <mergeCell ref="G470:G472"/>
    <mergeCell ref="H470:H472"/>
    <mergeCell ref="I470:I472"/>
    <mergeCell ref="J470:J472"/>
    <mergeCell ref="K470:K472"/>
    <mergeCell ref="A466:A468"/>
    <mergeCell ref="B466:B468"/>
    <mergeCell ref="C466:C468"/>
    <mergeCell ref="D466:D468"/>
    <mergeCell ref="E466:E468"/>
    <mergeCell ref="F466:F468"/>
    <mergeCell ref="G466:G468"/>
    <mergeCell ref="H466:H468"/>
    <mergeCell ref="I466:I468"/>
    <mergeCell ref="J466:J468"/>
    <mergeCell ref="K466:K468"/>
    <mergeCell ref="A474:A478"/>
    <mergeCell ref="B474:B478"/>
    <mergeCell ref="C474:C478"/>
    <mergeCell ref="D474:D478"/>
    <mergeCell ref="E474:E478"/>
    <mergeCell ref="F474:F478"/>
    <mergeCell ref="G474:G478"/>
    <mergeCell ref="H474:H478"/>
    <mergeCell ref="I474:I478"/>
    <mergeCell ref="J474:J478"/>
    <mergeCell ref="K474:K478"/>
    <mergeCell ref="A480:A482"/>
    <mergeCell ref="B480:B482"/>
    <mergeCell ref="C480:C482"/>
    <mergeCell ref="D480:D482"/>
    <mergeCell ref="E480:E482"/>
    <mergeCell ref="F480:F482"/>
    <mergeCell ref="G480:G482"/>
    <mergeCell ref="H480:H482"/>
    <mergeCell ref="I480:I482"/>
    <mergeCell ref="J480:J482"/>
    <mergeCell ref="K480:K482"/>
    <mergeCell ref="J535:J539"/>
    <mergeCell ref="K535:K539"/>
    <mergeCell ref="A559:A561"/>
    <mergeCell ref="B559:B561"/>
    <mergeCell ref="C559:C561"/>
    <mergeCell ref="D559:D561"/>
    <mergeCell ref="E559:E561"/>
    <mergeCell ref="F559:F561"/>
    <mergeCell ref="G559:G561"/>
    <mergeCell ref="A551:A553"/>
    <mergeCell ref="B551:B553"/>
    <mergeCell ref="C551:C553"/>
    <mergeCell ref="D551:D553"/>
    <mergeCell ref="E551:E553"/>
    <mergeCell ref="F551:F553"/>
    <mergeCell ref="G551:G553"/>
    <mergeCell ref="H551:H553"/>
    <mergeCell ref="I551:I553"/>
    <mergeCell ref="J551:J553"/>
    <mergeCell ref="K551:K553"/>
    <mergeCell ref="A541:A545"/>
    <mergeCell ref="B541:B545"/>
    <mergeCell ref="C541:C545"/>
    <mergeCell ref="D541:D545"/>
    <mergeCell ref="E541:E545"/>
    <mergeCell ref="F541:F545"/>
    <mergeCell ref="G541:G545"/>
    <mergeCell ref="H541:H545"/>
    <mergeCell ref="I541:I545"/>
    <mergeCell ref="J541:J545"/>
    <mergeCell ref="K541:K545"/>
    <mergeCell ref="A547:A549"/>
    <mergeCell ref="B547:B549"/>
    <mergeCell ref="C547:C549"/>
    <mergeCell ref="D547:D549"/>
    <mergeCell ref="E547:E549"/>
    <mergeCell ref="F547:F549"/>
    <mergeCell ref="G547:G549"/>
    <mergeCell ref="H547:H549"/>
    <mergeCell ref="I547:I549"/>
    <mergeCell ref="J547:J549"/>
    <mergeCell ref="H559:H561"/>
    <mergeCell ref="I559:I561"/>
    <mergeCell ref="J559:J561"/>
    <mergeCell ref="K559:K561"/>
    <mergeCell ref="A563:A565"/>
    <mergeCell ref="B563:B565"/>
    <mergeCell ref="C563:C565"/>
    <mergeCell ref="D563:D565"/>
    <mergeCell ref="E563:E565"/>
    <mergeCell ref="F563:F565"/>
    <mergeCell ref="G563:G565"/>
    <mergeCell ref="H563:H565"/>
    <mergeCell ref="I563:I565"/>
    <mergeCell ref="J563:J565"/>
    <mergeCell ref="K563:K565"/>
    <mergeCell ref="A555:A557"/>
    <mergeCell ref="B555:B557"/>
    <mergeCell ref="C555:C557"/>
    <mergeCell ref="D555:D557"/>
    <mergeCell ref="E555:E557"/>
    <mergeCell ref="F555:F557"/>
    <mergeCell ref="G555:G557"/>
    <mergeCell ref="H555:H557"/>
    <mergeCell ref="I555:I557"/>
    <mergeCell ref="J555:J557"/>
    <mergeCell ref="K555:K557"/>
    <mergeCell ref="A571:A573"/>
    <mergeCell ref="B571:B573"/>
    <mergeCell ref="C571:C573"/>
    <mergeCell ref="D571:D573"/>
    <mergeCell ref="E571:E573"/>
    <mergeCell ref="F571:F573"/>
    <mergeCell ref="G571:G573"/>
    <mergeCell ref="H571:H573"/>
    <mergeCell ref="I571:I573"/>
    <mergeCell ref="J571:J573"/>
    <mergeCell ref="K571:K573"/>
    <mergeCell ref="A567:A569"/>
    <mergeCell ref="B567:B569"/>
    <mergeCell ref="C567:C569"/>
    <mergeCell ref="D567:D569"/>
    <mergeCell ref="E567:E569"/>
    <mergeCell ref="F567:F569"/>
    <mergeCell ref="G567:G569"/>
    <mergeCell ref="H567:H569"/>
    <mergeCell ref="I567:I569"/>
    <mergeCell ref="J567:J569"/>
    <mergeCell ref="K567:K569"/>
  </mergeCells>
  <phoneticPr fontId="3" type="noConversion"/>
  <conditionalFormatting sqref="M309 O309 Q448:Q450 Q458:Q460 Q462:Q464 Q466:Q468 Q470:Q472 Q480:Q482 P361:Q363 Q379:Q380">
    <cfRule type="cellIs" dxfId="1034" priority="991" operator="greaterThan">
      <formula>0.9</formula>
    </cfRule>
    <cfRule type="cellIs" dxfId="1033" priority="992" operator="between">
      <formula>0.7</formula>
      <formula>0.9</formula>
    </cfRule>
    <cfRule type="cellIs" dxfId="1032" priority="993" operator="lessThan">
      <formula>0.7</formula>
    </cfRule>
  </conditionalFormatting>
  <conditionalFormatting sqref="M260:O260">
    <cfRule type="cellIs" dxfId="1031" priority="1033" operator="greaterThan">
      <formula>0.9</formula>
    </cfRule>
    <cfRule type="cellIs" dxfId="1030" priority="1034" operator="between">
      <formula>0.7</formula>
      <formula>0.9</formula>
    </cfRule>
    <cfRule type="cellIs" dxfId="1029" priority="1035" operator="lessThan">
      <formula>0.7</formula>
    </cfRule>
  </conditionalFormatting>
  <conditionalFormatting sqref="M11:O11">
    <cfRule type="cellIs" dxfId="1028" priority="1364" operator="greaterThan">
      <formula>0.9</formula>
    </cfRule>
    <cfRule type="cellIs" dxfId="1027" priority="1365" operator="between">
      <formula>0.7</formula>
      <formula>0.9</formula>
    </cfRule>
    <cfRule type="cellIs" dxfId="1026" priority="1366" operator="lessThan">
      <formula>0.7</formula>
    </cfRule>
  </conditionalFormatting>
  <conditionalFormatting sqref="M212:O212">
    <cfRule type="cellIs" dxfId="989" priority="1042" operator="greaterThan">
      <formula>0.9</formula>
    </cfRule>
    <cfRule type="cellIs" dxfId="988" priority="1043" operator="between">
      <formula>0.7</formula>
      <formula>0.9</formula>
    </cfRule>
    <cfRule type="cellIs" dxfId="987" priority="1044" operator="lessThan">
      <formula>0.7</formula>
    </cfRule>
  </conditionalFormatting>
  <conditionalFormatting sqref="M218:O218">
    <cfRule type="cellIs" dxfId="986" priority="1039" operator="greaterThan">
      <formula>0.9</formula>
    </cfRule>
    <cfRule type="cellIs" dxfId="985" priority="1040" operator="between">
      <formula>0.7</formula>
      <formula>0.9</formula>
    </cfRule>
    <cfRule type="cellIs" dxfId="984" priority="1041" operator="lessThan">
      <formula>0.7</formula>
    </cfRule>
  </conditionalFormatting>
  <conditionalFormatting sqref="M230:O230">
    <cfRule type="cellIs" dxfId="983" priority="1054" operator="greaterThan">
      <formula>0.9</formula>
    </cfRule>
    <cfRule type="cellIs" dxfId="982" priority="1055" operator="between">
      <formula>0.7</formula>
      <formula>0.9</formula>
    </cfRule>
    <cfRule type="cellIs" dxfId="981" priority="1056" operator="lessThan">
      <formula>0.7</formula>
    </cfRule>
  </conditionalFormatting>
  <conditionalFormatting sqref="M234:O234">
    <cfRule type="cellIs" dxfId="980" priority="1051" operator="greaterThan">
      <formula>0.9</formula>
    </cfRule>
    <cfRule type="cellIs" dxfId="979" priority="1052" operator="between">
      <formula>0.7</formula>
      <formula>0.9</formula>
    </cfRule>
    <cfRule type="cellIs" dxfId="978" priority="1053" operator="lessThan">
      <formula>0.7</formula>
    </cfRule>
  </conditionalFormatting>
  <conditionalFormatting sqref="M240:O240">
    <cfRule type="cellIs" dxfId="977" priority="1048" operator="greaterThan">
      <formula>0.9</formula>
    </cfRule>
    <cfRule type="cellIs" dxfId="976" priority="1049" operator="between">
      <formula>0.7</formula>
      <formula>0.9</formula>
    </cfRule>
    <cfRule type="cellIs" dxfId="975" priority="1050" operator="lessThan">
      <formula>0.7</formula>
    </cfRule>
  </conditionalFormatting>
  <conditionalFormatting sqref="M246:O246">
    <cfRule type="cellIs" dxfId="974" priority="1045" operator="greaterThan">
      <formula>0.9</formula>
    </cfRule>
    <cfRule type="cellIs" dxfId="973" priority="1046" operator="between">
      <formula>0.7</formula>
      <formula>0.9</formula>
    </cfRule>
    <cfRule type="cellIs" dxfId="972" priority="1047" operator="lessThan">
      <formula>0.7</formula>
    </cfRule>
  </conditionalFormatting>
  <conditionalFormatting sqref="M118:O118">
    <cfRule type="cellIs" dxfId="959" priority="1208" operator="greaterThan">
      <formula>0.9</formula>
    </cfRule>
    <cfRule type="cellIs" dxfId="958" priority="1209" operator="between">
      <formula>0.7</formula>
      <formula>0.9</formula>
    </cfRule>
    <cfRule type="cellIs" dxfId="957" priority="1210" operator="lessThan">
      <formula>0.7</formula>
    </cfRule>
  </conditionalFormatting>
  <conditionalFormatting sqref="M132:O132">
    <cfRule type="cellIs" dxfId="956" priority="1202" operator="greaterThan">
      <formula>0.9</formula>
    </cfRule>
    <cfRule type="cellIs" dxfId="955" priority="1203" operator="between">
      <formula>0.7</formula>
      <formula>0.9</formula>
    </cfRule>
    <cfRule type="cellIs" dxfId="954" priority="1204" operator="lessThan">
      <formula>0.7</formula>
    </cfRule>
  </conditionalFormatting>
  <conditionalFormatting sqref="M138:O138">
    <cfRule type="cellIs" dxfId="953" priority="1196" operator="greaterThan">
      <formula>0.9</formula>
    </cfRule>
    <cfRule type="cellIs" dxfId="952" priority="1197" operator="between">
      <formula>0.7</formula>
      <formula>0.9</formula>
    </cfRule>
    <cfRule type="cellIs" dxfId="951" priority="1198" operator="lessThan">
      <formula>0.7</formula>
    </cfRule>
  </conditionalFormatting>
  <conditionalFormatting sqref="M144:O144">
    <cfRule type="cellIs" dxfId="950" priority="1184" operator="greaterThan">
      <formula>0.9</formula>
    </cfRule>
    <cfRule type="cellIs" dxfId="949" priority="1185" operator="between">
      <formula>0.7</formula>
      <formula>0.9</formula>
    </cfRule>
    <cfRule type="cellIs" dxfId="948" priority="1186" operator="lessThan">
      <formula>0.7</formula>
    </cfRule>
  </conditionalFormatting>
  <conditionalFormatting sqref="M150:O150">
    <cfRule type="cellIs" dxfId="947" priority="1175" operator="greaterThan">
      <formula>0.9</formula>
    </cfRule>
    <cfRule type="cellIs" dxfId="946" priority="1176" operator="between">
      <formula>0.7</formula>
      <formula>0.9</formula>
    </cfRule>
    <cfRule type="cellIs" dxfId="945" priority="1177" operator="lessThan">
      <formula>0.7</formula>
    </cfRule>
  </conditionalFormatting>
  <conditionalFormatting sqref="M156:O156">
    <cfRule type="cellIs" dxfId="944" priority="1166" operator="greaterThan">
      <formula>0.9</formula>
    </cfRule>
    <cfRule type="cellIs" dxfId="943" priority="1167" operator="between">
      <formula>0.7</formula>
      <formula>0.9</formula>
    </cfRule>
    <cfRule type="cellIs" dxfId="942" priority="1168" operator="lessThan">
      <formula>0.7</formula>
    </cfRule>
  </conditionalFormatting>
  <conditionalFormatting sqref="M162:O162">
    <cfRule type="cellIs" dxfId="941" priority="1157" operator="greaterThan">
      <formula>0.9</formula>
    </cfRule>
    <cfRule type="cellIs" dxfId="940" priority="1158" operator="between">
      <formula>0.7</formula>
      <formula>0.9</formula>
    </cfRule>
    <cfRule type="cellIs" dxfId="939" priority="1159" operator="lessThan">
      <formula>0.7</formula>
    </cfRule>
  </conditionalFormatting>
  <conditionalFormatting sqref="M166:O166">
    <cfRule type="cellIs" dxfId="938" priority="1148" operator="greaterThan">
      <formula>0.9</formula>
    </cfRule>
    <cfRule type="cellIs" dxfId="937" priority="1149" operator="between">
      <formula>0.7</formula>
      <formula>0.9</formula>
    </cfRule>
    <cfRule type="cellIs" dxfId="936" priority="1150" operator="lessThan">
      <formula>0.7</formula>
    </cfRule>
  </conditionalFormatting>
  <conditionalFormatting sqref="M170:O170">
    <cfRule type="cellIs" dxfId="935" priority="1139" operator="greaterThan">
      <formula>0.9</formula>
    </cfRule>
    <cfRule type="cellIs" dxfId="934" priority="1140" operator="between">
      <formula>0.7</formula>
      <formula>0.9</formula>
    </cfRule>
    <cfRule type="cellIs" dxfId="933" priority="1141" operator="lessThan">
      <formula>0.7</formula>
    </cfRule>
  </conditionalFormatting>
  <conditionalFormatting sqref="M176:O176">
    <cfRule type="cellIs" dxfId="932" priority="1130" operator="greaterThan">
      <formula>0.9</formula>
    </cfRule>
    <cfRule type="cellIs" dxfId="931" priority="1131" operator="between">
      <formula>0.7</formula>
      <formula>0.9</formula>
    </cfRule>
    <cfRule type="cellIs" dxfId="930" priority="1132" operator="lessThan">
      <formula>0.7</formula>
    </cfRule>
  </conditionalFormatting>
  <conditionalFormatting sqref="M182:O182">
    <cfRule type="cellIs" dxfId="929" priority="1121" operator="greaterThan">
      <formula>0.9</formula>
    </cfRule>
    <cfRule type="cellIs" dxfId="928" priority="1122" operator="between">
      <formula>0.7</formula>
      <formula>0.9</formula>
    </cfRule>
    <cfRule type="cellIs" dxfId="927" priority="1123" operator="lessThan">
      <formula>0.7</formula>
    </cfRule>
  </conditionalFormatting>
  <conditionalFormatting sqref="M188:O188">
    <cfRule type="cellIs" dxfId="926" priority="1112" operator="greaterThan">
      <formula>0.9</formula>
    </cfRule>
    <cfRule type="cellIs" dxfId="925" priority="1113" operator="between">
      <formula>0.7</formula>
      <formula>0.9</formula>
    </cfRule>
    <cfRule type="cellIs" dxfId="924" priority="1114" operator="lessThan">
      <formula>0.7</formula>
    </cfRule>
  </conditionalFormatting>
  <conditionalFormatting sqref="M194:O194">
    <cfRule type="cellIs" dxfId="923" priority="1103" operator="greaterThan">
      <formula>0.9</formula>
    </cfRule>
    <cfRule type="cellIs" dxfId="922" priority="1104" operator="between">
      <formula>0.7</formula>
      <formula>0.9</formula>
    </cfRule>
    <cfRule type="cellIs" dxfId="921" priority="1105" operator="lessThan">
      <formula>0.7</formula>
    </cfRule>
  </conditionalFormatting>
  <conditionalFormatting sqref="M200:O200">
    <cfRule type="cellIs" dxfId="920" priority="1094" operator="greaterThan">
      <formula>0.9</formula>
    </cfRule>
    <cfRule type="cellIs" dxfId="919" priority="1095" operator="between">
      <formula>0.7</formula>
      <formula>0.9</formula>
    </cfRule>
    <cfRule type="cellIs" dxfId="918" priority="1096" operator="lessThan">
      <formula>0.7</formula>
    </cfRule>
  </conditionalFormatting>
  <conditionalFormatting sqref="M206:O206">
    <cfRule type="cellIs" dxfId="917" priority="1085" operator="greaterThan">
      <formula>0.9</formula>
    </cfRule>
    <cfRule type="cellIs" dxfId="916" priority="1086" operator="between">
      <formula>0.7</formula>
      <formula>0.9</formula>
    </cfRule>
    <cfRule type="cellIs" dxfId="915" priority="1087" operator="lessThan">
      <formula>0.7</formula>
    </cfRule>
  </conditionalFormatting>
  <conditionalFormatting sqref="M224:P224">
    <cfRule type="cellIs" dxfId="914" priority="1075" operator="greaterThan">
      <formula>0.9</formula>
    </cfRule>
    <cfRule type="cellIs" dxfId="913" priority="1076" operator="between">
      <formula>0.7</formula>
      <formula>0.9</formula>
    </cfRule>
    <cfRule type="cellIs" dxfId="912" priority="1077" operator="lessThan">
      <formula>0.7</formula>
    </cfRule>
  </conditionalFormatting>
  <conditionalFormatting sqref="M264:O264">
    <cfRule type="cellIs" dxfId="911" priority="1030" operator="greaterThan">
      <formula>0.9</formula>
    </cfRule>
    <cfRule type="cellIs" dxfId="910" priority="1031" operator="between">
      <formula>0.7</formula>
      <formula>0.9</formula>
    </cfRule>
    <cfRule type="cellIs" dxfId="909" priority="1032" operator="lessThan">
      <formula>0.7</formula>
    </cfRule>
  </conditionalFormatting>
  <conditionalFormatting sqref="M278:O278">
    <cfRule type="cellIs" dxfId="908" priority="1018" operator="greaterThan">
      <formula>0.9</formula>
    </cfRule>
    <cfRule type="cellIs" dxfId="907" priority="1019" operator="between">
      <formula>0.7</formula>
      <formula>0.9</formula>
    </cfRule>
    <cfRule type="cellIs" dxfId="906" priority="1020" operator="lessThan">
      <formula>0.7</formula>
    </cfRule>
  </conditionalFormatting>
  <conditionalFormatting sqref="M292:O292">
    <cfRule type="cellIs" dxfId="905" priority="1006" operator="greaterThan">
      <formula>0.9</formula>
    </cfRule>
    <cfRule type="cellIs" dxfId="904" priority="1007" operator="between">
      <formula>0.7</formula>
      <formula>0.9</formula>
    </cfRule>
    <cfRule type="cellIs" dxfId="903" priority="1008" operator="lessThan">
      <formula>0.7</formula>
    </cfRule>
  </conditionalFormatting>
  <conditionalFormatting sqref="M306:O306">
    <cfRule type="cellIs" dxfId="902" priority="997" operator="greaterThan">
      <formula>0.9</formula>
    </cfRule>
    <cfRule type="cellIs" dxfId="901" priority="998" operator="between">
      <formula>0.7</formula>
      <formula>0.9</formula>
    </cfRule>
    <cfRule type="cellIs" dxfId="900" priority="999" operator="lessThan">
      <formula>0.7</formula>
    </cfRule>
  </conditionalFormatting>
  <conditionalFormatting sqref="M315:P315">
    <cfRule type="cellIs" dxfId="899" priority="976" operator="greaterThan">
      <formula>0.9</formula>
    </cfRule>
    <cfRule type="cellIs" dxfId="898" priority="977" operator="between">
      <formula>0.7</formula>
      <formula>0.9</formula>
    </cfRule>
    <cfRule type="cellIs" dxfId="897" priority="978" operator="lessThan">
      <formula>0.7</formula>
    </cfRule>
  </conditionalFormatting>
  <conditionalFormatting sqref="M319:N319">
    <cfRule type="cellIs" dxfId="896" priority="982" operator="greaterThan">
      <formula>0.9</formula>
    </cfRule>
    <cfRule type="cellIs" dxfId="895" priority="983" operator="between">
      <formula>0.7</formula>
      <formula>0.9</formula>
    </cfRule>
    <cfRule type="cellIs" dxfId="894" priority="984" operator="lessThan">
      <formula>0.7</formula>
    </cfRule>
  </conditionalFormatting>
  <conditionalFormatting sqref="M325:P325">
    <cfRule type="cellIs" dxfId="893" priority="967" operator="greaterThan">
      <formula>0.9</formula>
    </cfRule>
    <cfRule type="cellIs" dxfId="892" priority="968" operator="between">
      <formula>0.7</formula>
      <formula>0.9</formula>
    </cfRule>
    <cfRule type="cellIs" dxfId="891" priority="969" operator="lessThan">
      <formula>0.7</formula>
    </cfRule>
  </conditionalFormatting>
  <conditionalFormatting sqref="M331:P331">
    <cfRule type="cellIs" dxfId="890" priority="958" operator="greaterThan">
      <formula>0.9</formula>
    </cfRule>
    <cfRule type="cellIs" dxfId="889" priority="959" operator="between">
      <formula>0.7</formula>
      <formula>0.9</formula>
    </cfRule>
    <cfRule type="cellIs" dxfId="888" priority="960" operator="lessThan">
      <formula>0.7</formula>
    </cfRule>
  </conditionalFormatting>
  <conditionalFormatting sqref="M337:O337">
    <cfRule type="cellIs" dxfId="887" priority="952" operator="greaterThan">
      <formula>0.9</formula>
    </cfRule>
    <cfRule type="cellIs" dxfId="886" priority="953" operator="between">
      <formula>0.7</formula>
      <formula>0.9</formula>
    </cfRule>
    <cfRule type="cellIs" dxfId="885" priority="954" operator="lessThan">
      <formula>0.7</formula>
    </cfRule>
  </conditionalFormatting>
  <conditionalFormatting sqref="M343:O343">
    <cfRule type="cellIs" dxfId="884" priority="946" operator="greaterThan">
      <formula>0.9</formula>
    </cfRule>
    <cfRule type="cellIs" dxfId="883" priority="947" operator="between">
      <formula>0.7</formula>
      <formula>0.9</formula>
    </cfRule>
    <cfRule type="cellIs" dxfId="882" priority="948" operator="lessThan">
      <formula>0.7</formula>
    </cfRule>
  </conditionalFormatting>
  <conditionalFormatting sqref="M347:O347">
    <cfRule type="cellIs" dxfId="881" priority="940" operator="greaterThan">
      <formula>0.9</formula>
    </cfRule>
    <cfRule type="cellIs" dxfId="880" priority="941" operator="between">
      <formula>0.7</formula>
      <formula>0.9</formula>
    </cfRule>
    <cfRule type="cellIs" dxfId="879" priority="942" operator="lessThan">
      <formula>0.7</formula>
    </cfRule>
  </conditionalFormatting>
  <conditionalFormatting sqref="M353:O353">
    <cfRule type="cellIs" dxfId="878" priority="931" operator="greaterThan">
      <formula>0.9</formula>
    </cfRule>
    <cfRule type="cellIs" dxfId="877" priority="932" operator="between">
      <formula>0.7</formula>
      <formula>0.9</formula>
    </cfRule>
    <cfRule type="cellIs" dxfId="876" priority="933" operator="lessThan">
      <formula>0.7</formula>
    </cfRule>
  </conditionalFormatting>
  <conditionalFormatting sqref="M359:O359">
    <cfRule type="cellIs" dxfId="875" priority="925" operator="greaterThan">
      <formula>0.9</formula>
    </cfRule>
    <cfRule type="cellIs" dxfId="874" priority="926" operator="between">
      <formula>0.7</formula>
      <formula>0.9</formula>
    </cfRule>
    <cfRule type="cellIs" dxfId="873" priority="927" operator="lessThan">
      <formula>0.7</formula>
    </cfRule>
  </conditionalFormatting>
  <conditionalFormatting sqref="M380">
    <cfRule type="cellIs" dxfId="872" priority="913" operator="greaterThan">
      <formula>0.9</formula>
    </cfRule>
    <cfRule type="cellIs" dxfId="871" priority="914" operator="between">
      <formula>0.7</formula>
      <formula>0.9</formula>
    </cfRule>
    <cfRule type="cellIs" dxfId="870" priority="915" operator="lessThan">
      <formula>0.7</formula>
    </cfRule>
  </conditionalFormatting>
  <conditionalFormatting sqref="M394:O394">
    <cfRule type="cellIs" dxfId="869" priority="901" operator="greaterThan">
      <formula>0.9</formula>
    </cfRule>
    <cfRule type="cellIs" dxfId="868" priority="902" operator="between">
      <formula>0.7</formula>
      <formula>0.9</formula>
    </cfRule>
    <cfRule type="cellIs" dxfId="867" priority="903" operator="lessThan">
      <formula>0.7</formula>
    </cfRule>
  </conditionalFormatting>
  <conditionalFormatting sqref="M408:O408">
    <cfRule type="cellIs" dxfId="866" priority="892" operator="greaterThan">
      <formula>0.9</formula>
    </cfRule>
    <cfRule type="cellIs" dxfId="865" priority="893" operator="between">
      <formula>0.7</formula>
      <formula>0.9</formula>
    </cfRule>
    <cfRule type="cellIs" dxfId="864" priority="894" operator="lessThan">
      <formula>0.7</formula>
    </cfRule>
  </conditionalFormatting>
  <conditionalFormatting sqref="M422:O422">
    <cfRule type="cellIs" dxfId="863" priority="883" operator="greaterThan">
      <formula>0.9</formula>
    </cfRule>
    <cfRule type="cellIs" dxfId="862" priority="884" operator="between">
      <formula>0.7</formula>
      <formula>0.9</formula>
    </cfRule>
    <cfRule type="cellIs" dxfId="861" priority="885" operator="lessThan">
      <formula>0.7</formula>
    </cfRule>
  </conditionalFormatting>
  <conditionalFormatting sqref="M428:O428">
    <cfRule type="cellIs" dxfId="860" priority="874" operator="greaterThan">
      <formula>0.9</formula>
    </cfRule>
    <cfRule type="cellIs" dxfId="859" priority="875" operator="between">
      <formula>0.7</formula>
      <formula>0.9</formula>
    </cfRule>
    <cfRule type="cellIs" dxfId="858" priority="876" operator="lessThan">
      <formula>0.7</formula>
    </cfRule>
  </conditionalFormatting>
  <conditionalFormatting sqref="M487:O487">
    <cfRule type="cellIs" dxfId="857" priority="838" operator="greaterThan">
      <formula>0.9</formula>
    </cfRule>
    <cfRule type="cellIs" dxfId="856" priority="839" operator="between">
      <formula>0.7</formula>
      <formula>0.9</formula>
    </cfRule>
    <cfRule type="cellIs" dxfId="855" priority="840" operator="lessThan">
      <formula>0.7</formula>
    </cfRule>
  </conditionalFormatting>
  <conditionalFormatting sqref="M491:O491">
    <cfRule type="cellIs" dxfId="854" priority="832" operator="greaterThan">
      <formula>0.9</formula>
    </cfRule>
    <cfRule type="cellIs" dxfId="853" priority="833" operator="between">
      <formula>0.7</formula>
      <formula>0.9</formula>
    </cfRule>
    <cfRule type="cellIs" dxfId="852" priority="834" operator="lessThan">
      <formula>0.7</formula>
    </cfRule>
  </conditionalFormatting>
  <conditionalFormatting sqref="M495:O495">
    <cfRule type="cellIs" dxfId="851" priority="823" operator="greaterThan">
      <formula>0.9</formula>
    </cfRule>
    <cfRule type="cellIs" dxfId="850" priority="824" operator="between">
      <formula>0.7</formula>
      <formula>0.9</formula>
    </cfRule>
    <cfRule type="cellIs" dxfId="849" priority="825" operator="lessThan">
      <formula>0.7</formula>
    </cfRule>
  </conditionalFormatting>
  <conditionalFormatting sqref="M498:O498">
    <cfRule type="cellIs" dxfId="848" priority="814" operator="greaterThan">
      <formula>0.9</formula>
    </cfRule>
    <cfRule type="cellIs" dxfId="847" priority="815" operator="between">
      <formula>0.7</formula>
      <formula>0.9</formula>
    </cfRule>
    <cfRule type="cellIs" dxfId="846" priority="816" operator="lessThan">
      <formula>0.7</formula>
    </cfRule>
  </conditionalFormatting>
  <conditionalFormatting sqref="M501:O501">
    <cfRule type="cellIs" dxfId="845" priority="805" operator="greaterThan">
      <formula>0.9</formula>
    </cfRule>
    <cfRule type="cellIs" dxfId="844" priority="806" operator="between">
      <formula>0.7</formula>
      <formula>0.9</formula>
    </cfRule>
    <cfRule type="cellIs" dxfId="843" priority="807" operator="lessThan">
      <formula>0.7</formula>
    </cfRule>
  </conditionalFormatting>
  <conditionalFormatting sqref="M507:O507">
    <cfRule type="cellIs" dxfId="842" priority="790" operator="greaterThan">
      <formula>0.9</formula>
    </cfRule>
    <cfRule type="cellIs" dxfId="841" priority="791" operator="between">
      <formula>0.7</formula>
      <formula>0.9</formula>
    </cfRule>
    <cfRule type="cellIs" dxfId="840" priority="792" operator="lessThan">
      <formula>0.7</formula>
    </cfRule>
  </conditionalFormatting>
  <conditionalFormatting sqref="M511:O511">
    <cfRule type="cellIs" dxfId="839" priority="385" operator="greaterThan">
      <formula>0.9</formula>
    </cfRule>
    <cfRule type="cellIs" dxfId="838" priority="386" operator="between">
      <formula>0.7</formula>
      <formula>0.9</formula>
    </cfRule>
    <cfRule type="cellIs" dxfId="837" priority="387" operator="lessThan">
      <formula>0.7</formula>
    </cfRule>
  </conditionalFormatting>
  <conditionalFormatting sqref="M515:O515">
    <cfRule type="cellIs" dxfId="836" priority="796" operator="greaterThan">
      <formula>0.9</formula>
    </cfRule>
    <cfRule type="cellIs" dxfId="835" priority="797" operator="between">
      <formula>0.7</formula>
      <formula>0.9</formula>
    </cfRule>
    <cfRule type="cellIs" dxfId="834" priority="798" operator="lessThan">
      <formula>0.7</formula>
    </cfRule>
  </conditionalFormatting>
  <conditionalFormatting sqref="M521:O521">
    <cfRule type="cellIs" dxfId="833" priority="769" operator="greaterThan">
      <formula>0.9</formula>
    </cfRule>
    <cfRule type="cellIs" dxfId="832" priority="770" operator="between">
      <formula>0.7</formula>
      <formula>0.9</formula>
    </cfRule>
    <cfRule type="cellIs" dxfId="831" priority="771" operator="lessThan">
      <formula>0.7</formula>
    </cfRule>
  </conditionalFormatting>
  <conditionalFormatting sqref="M527:O527">
    <cfRule type="cellIs" dxfId="830" priority="760" operator="greaterThan">
      <formula>0.9</formula>
    </cfRule>
    <cfRule type="cellIs" dxfId="829" priority="761" operator="between">
      <formula>0.7</formula>
      <formula>0.9</formula>
    </cfRule>
    <cfRule type="cellIs" dxfId="828" priority="762" operator="lessThan">
      <formula>0.7</formula>
    </cfRule>
  </conditionalFormatting>
  <conditionalFormatting sqref="M533:O533">
    <cfRule type="cellIs" dxfId="827" priority="751" operator="greaterThan">
      <formula>0.9</formula>
    </cfRule>
    <cfRule type="cellIs" dxfId="826" priority="752" operator="between">
      <formula>0.7</formula>
      <formula>0.9</formula>
    </cfRule>
    <cfRule type="cellIs" dxfId="825" priority="753" operator="lessThan">
      <formula>0.7</formula>
    </cfRule>
  </conditionalFormatting>
  <conditionalFormatting sqref="M539:O539">
    <cfRule type="cellIs" dxfId="824" priority="412" operator="greaterThan">
      <formula>0.9</formula>
    </cfRule>
    <cfRule type="cellIs" dxfId="823" priority="413" operator="between">
      <formula>0.7</formula>
      <formula>0.9</formula>
    </cfRule>
    <cfRule type="cellIs" dxfId="822" priority="414" operator="lessThan">
      <formula>0.7</formula>
    </cfRule>
  </conditionalFormatting>
  <conditionalFormatting sqref="M545:O545">
    <cfRule type="cellIs" dxfId="821" priority="409" operator="greaterThan">
      <formula>0.9</formula>
    </cfRule>
    <cfRule type="cellIs" dxfId="820" priority="410" operator="between">
      <formula>0.7</formula>
      <formula>0.9</formula>
    </cfRule>
    <cfRule type="cellIs" dxfId="819" priority="411" operator="lessThan">
      <formula>0.7</formula>
    </cfRule>
  </conditionalFormatting>
  <conditionalFormatting sqref="M549:O549">
    <cfRule type="cellIs" dxfId="818" priority="406" operator="greaterThan">
      <formula>0.9</formula>
    </cfRule>
    <cfRule type="cellIs" dxfId="817" priority="407" operator="between">
      <formula>0.7</formula>
      <formula>0.9</formula>
    </cfRule>
    <cfRule type="cellIs" dxfId="816" priority="408" operator="lessThan">
      <formula>0.7</formula>
    </cfRule>
  </conditionalFormatting>
  <conditionalFormatting sqref="M553:O553">
    <cfRule type="cellIs" dxfId="815" priority="403" operator="greaterThan">
      <formula>0.9</formula>
    </cfRule>
    <cfRule type="cellIs" dxfId="814" priority="404" operator="between">
      <formula>0.7</formula>
      <formula>0.9</formula>
    </cfRule>
    <cfRule type="cellIs" dxfId="813" priority="405" operator="lessThan">
      <formula>0.7</formula>
    </cfRule>
  </conditionalFormatting>
  <conditionalFormatting sqref="M557:O557">
    <cfRule type="cellIs" dxfId="812" priority="400" operator="greaterThan">
      <formula>0.9</formula>
    </cfRule>
    <cfRule type="cellIs" dxfId="811" priority="401" operator="between">
      <formula>0.7</formula>
      <formula>0.9</formula>
    </cfRule>
    <cfRule type="cellIs" dxfId="810" priority="402" operator="lessThan">
      <formula>0.7</formula>
    </cfRule>
  </conditionalFormatting>
  <conditionalFormatting sqref="M561:O561">
    <cfRule type="cellIs" dxfId="809" priority="397" operator="greaterThan">
      <formula>0.9</formula>
    </cfRule>
    <cfRule type="cellIs" dxfId="808" priority="398" operator="between">
      <formula>0.7</formula>
      <formula>0.9</formula>
    </cfRule>
    <cfRule type="cellIs" dxfId="807" priority="399" operator="lessThan">
      <formula>0.7</formula>
    </cfRule>
  </conditionalFormatting>
  <conditionalFormatting sqref="M565:O565">
    <cfRule type="cellIs" dxfId="806" priority="394" operator="greaterThan">
      <formula>0.9</formula>
    </cfRule>
    <cfRule type="cellIs" dxfId="805" priority="395" operator="between">
      <formula>0.7</formula>
      <formula>0.9</formula>
    </cfRule>
    <cfRule type="cellIs" dxfId="804" priority="396" operator="lessThan">
      <formula>0.7</formula>
    </cfRule>
  </conditionalFormatting>
  <conditionalFormatting sqref="M569:O569">
    <cfRule type="cellIs" dxfId="803" priority="391" operator="greaterThan">
      <formula>0.9</formula>
    </cfRule>
    <cfRule type="cellIs" dxfId="802" priority="392" operator="between">
      <formula>0.7</formula>
      <formula>0.9</formula>
    </cfRule>
    <cfRule type="cellIs" dxfId="801" priority="393" operator="lessThan">
      <formula>0.7</formula>
    </cfRule>
  </conditionalFormatting>
  <conditionalFormatting sqref="M573:O573">
    <cfRule type="cellIs" dxfId="800" priority="388" operator="greaterThan">
      <formula>0.9</formula>
    </cfRule>
    <cfRule type="cellIs" dxfId="799" priority="389" operator="between">
      <formula>0.7</formula>
      <formula>0.9</formula>
    </cfRule>
    <cfRule type="cellIs" dxfId="798" priority="390" operator="lessThan">
      <formula>0.7</formula>
    </cfRule>
  </conditionalFormatting>
  <conditionalFormatting sqref="M579:O579">
    <cfRule type="cellIs" dxfId="797" priority="724" operator="greaterThan">
      <formula>0.9</formula>
    </cfRule>
    <cfRule type="cellIs" dxfId="796" priority="725" operator="between">
      <formula>0.7</formula>
      <formula>0.9</formula>
    </cfRule>
    <cfRule type="cellIs" dxfId="795" priority="726" operator="lessThan">
      <formula>0.7</formula>
    </cfRule>
  </conditionalFormatting>
  <conditionalFormatting sqref="M585:O585">
    <cfRule type="cellIs" dxfId="794" priority="715" operator="greaterThan">
      <formula>0.9</formula>
    </cfRule>
    <cfRule type="cellIs" dxfId="793" priority="716" operator="between">
      <formula>0.7</formula>
      <formula>0.9</formula>
    </cfRule>
    <cfRule type="cellIs" dxfId="792" priority="717" operator="lessThan">
      <formula>0.7</formula>
    </cfRule>
  </conditionalFormatting>
  <conditionalFormatting sqref="M589:O589">
    <cfRule type="cellIs" dxfId="791" priority="706" operator="greaterThan">
      <formula>0.9</formula>
    </cfRule>
    <cfRule type="cellIs" dxfId="790" priority="707" operator="between">
      <formula>0.7</formula>
      <formula>0.9</formula>
    </cfRule>
    <cfRule type="cellIs" dxfId="789" priority="708" operator="lessThan">
      <formula>0.7</formula>
    </cfRule>
  </conditionalFormatting>
  <conditionalFormatting sqref="M593:O593">
    <cfRule type="cellIs" dxfId="788" priority="688" operator="greaterThan">
      <formula>0.9</formula>
    </cfRule>
    <cfRule type="cellIs" dxfId="787" priority="689" operator="between">
      <formula>0.7</formula>
      <formula>0.9</formula>
    </cfRule>
    <cfRule type="cellIs" dxfId="786" priority="690" operator="lessThan">
      <formula>0.7</formula>
    </cfRule>
  </conditionalFormatting>
  <conditionalFormatting sqref="M599:O599">
    <cfRule type="cellIs" dxfId="785" priority="700" operator="greaterThan">
      <formula>0.9</formula>
    </cfRule>
    <cfRule type="cellIs" dxfId="784" priority="701" operator="between">
      <formula>0.7</formula>
      <formula>0.9</formula>
    </cfRule>
    <cfRule type="cellIs" dxfId="783" priority="702" operator="lessThan">
      <formula>0.7</formula>
    </cfRule>
  </conditionalFormatting>
  <conditionalFormatting sqref="M605:O605">
    <cfRule type="cellIs" dxfId="782" priority="679" operator="greaterThan">
      <formula>0.9</formula>
    </cfRule>
    <cfRule type="cellIs" dxfId="781" priority="680" operator="between">
      <formula>0.7</formula>
      <formula>0.9</formula>
    </cfRule>
    <cfRule type="cellIs" dxfId="780" priority="681" operator="lessThan">
      <formula>0.7</formula>
    </cfRule>
  </conditionalFormatting>
  <conditionalFormatting sqref="M609:O609">
    <cfRule type="cellIs" dxfId="779" priority="670" operator="greaterThan">
      <formula>0.9</formula>
    </cfRule>
    <cfRule type="cellIs" dxfId="778" priority="671" operator="between">
      <formula>0.7</formula>
      <formula>0.9</formula>
    </cfRule>
    <cfRule type="cellIs" dxfId="777" priority="672" operator="lessThan">
      <formula>0.7</formula>
    </cfRule>
  </conditionalFormatting>
  <conditionalFormatting sqref="M613:O613">
    <cfRule type="cellIs" dxfId="776" priority="661" operator="greaterThan">
      <formula>0.9</formula>
    </cfRule>
    <cfRule type="cellIs" dxfId="775" priority="662" operator="between">
      <formula>0.7</formula>
      <formula>0.9</formula>
    </cfRule>
    <cfRule type="cellIs" dxfId="774" priority="663" operator="lessThan">
      <formula>0.7</formula>
    </cfRule>
  </conditionalFormatting>
  <conditionalFormatting sqref="M619:O619">
    <cfRule type="cellIs" dxfId="773" priority="652" operator="greaterThan">
      <formula>0.9</formula>
    </cfRule>
    <cfRule type="cellIs" dxfId="772" priority="653" operator="between">
      <formula>0.7</formula>
      <formula>0.9</formula>
    </cfRule>
    <cfRule type="cellIs" dxfId="771" priority="654" operator="lessThan">
      <formula>0.7</formula>
    </cfRule>
  </conditionalFormatting>
  <conditionalFormatting sqref="M623:O623">
    <cfRule type="cellIs" dxfId="770" priority="643" operator="greaterThan">
      <formula>0.9</formula>
    </cfRule>
    <cfRule type="cellIs" dxfId="769" priority="644" operator="between">
      <formula>0.7</formula>
      <formula>0.9</formula>
    </cfRule>
    <cfRule type="cellIs" dxfId="768" priority="645" operator="lessThan">
      <formula>0.7</formula>
    </cfRule>
  </conditionalFormatting>
  <conditionalFormatting sqref="M629:O629">
    <cfRule type="cellIs" dxfId="767" priority="637" operator="greaterThan">
      <formula>0.9</formula>
    </cfRule>
    <cfRule type="cellIs" dxfId="766" priority="638" operator="between">
      <formula>0.7</formula>
      <formula>0.9</formula>
    </cfRule>
    <cfRule type="cellIs" dxfId="765" priority="639" operator="lessThan">
      <formula>0.7</formula>
    </cfRule>
  </conditionalFormatting>
  <conditionalFormatting sqref="M635:O635">
    <cfRule type="cellIs" dxfId="764" priority="619" operator="greaterThan">
      <formula>0.9</formula>
    </cfRule>
    <cfRule type="cellIs" dxfId="763" priority="620" operator="between">
      <formula>0.7</formula>
      <formula>0.9</formula>
    </cfRule>
    <cfRule type="cellIs" dxfId="762" priority="621" operator="lessThan">
      <formula>0.7</formula>
    </cfRule>
  </conditionalFormatting>
  <conditionalFormatting sqref="M641:O641">
    <cfRule type="cellIs" dxfId="761" priority="607" operator="greaterThan">
      <formula>0.9</formula>
    </cfRule>
    <cfRule type="cellIs" dxfId="760" priority="608" operator="between">
      <formula>0.7</formula>
      <formula>0.9</formula>
    </cfRule>
    <cfRule type="cellIs" dxfId="759" priority="609" operator="lessThan">
      <formula>0.7</formula>
    </cfRule>
  </conditionalFormatting>
  <conditionalFormatting sqref="M647:O647">
    <cfRule type="cellIs" dxfId="758" priority="598" operator="greaterThan">
      <formula>0.9</formula>
    </cfRule>
    <cfRule type="cellIs" dxfId="757" priority="599" operator="between">
      <formula>0.7</formula>
      <formula>0.9</formula>
    </cfRule>
    <cfRule type="cellIs" dxfId="756" priority="600" operator="lessThan">
      <formula>0.7</formula>
    </cfRule>
  </conditionalFormatting>
  <conditionalFormatting sqref="M651:O651">
    <cfRule type="cellIs" dxfId="755" priority="625" operator="greaterThan">
      <formula>0.9</formula>
    </cfRule>
    <cfRule type="cellIs" dxfId="754" priority="626" operator="between">
      <formula>0.7</formula>
      <formula>0.9</formula>
    </cfRule>
    <cfRule type="cellIs" dxfId="753" priority="627" operator="lessThan">
      <formula>0.7</formula>
    </cfRule>
  </conditionalFormatting>
  <conditionalFormatting sqref="N18:N21">
    <cfRule type="cellIs" dxfId="752" priority="1339" stopIfTrue="1" operator="equal">
      <formula>$N$631</formula>
    </cfRule>
  </conditionalFormatting>
  <conditionalFormatting sqref="N29:N32">
    <cfRule type="cellIs" dxfId="751" priority="1320" stopIfTrue="1" operator="equal">
      <formula>$N$631</formula>
    </cfRule>
  </conditionalFormatting>
  <conditionalFormatting sqref="O363">
    <cfRule type="cellIs" dxfId="750" priority="907" operator="greaterThan">
      <formula>0.9</formula>
    </cfRule>
    <cfRule type="cellIs" dxfId="749" priority="908" operator="between">
      <formula>0.7</formula>
      <formula>0.9</formula>
    </cfRule>
    <cfRule type="cellIs" dxfId="748" priority="909" operator="lessThan">
      <formula>0.7</formula>
    </cfRule>
  </conditionalFormatting>
  <conditionalFormatting sqref="P220:P223">
    <cfRule type="cellIs" dxfId="747" priority="1072" operator="greaterThan">
      <formula>0.9</formula>
    </cfRule>
    <cfRule type="cellIs" dxfId="746" priority="1073" operator="between">
      <formula>0.7</formula>
      <formula>0.9</formula>
    </cfRule>
    <cfRule type="cellIs" dxfId="745" priority="1074" operator="lessThan">
      <formula>0.7</formula>
    </cfRule>
  </conditionalFormatting>
  <conditionalFormatting sqref="P321:P324">
    <cfRule type="cellIs" dxfId="744" priority="964" operator="greaterThan">
      <formula>0.9</formula>
    </cfRule>
    <cfRule type="cellIs" dxfId="743" priority="965" operator="between">
      <formula>0.7</formula>
      <formula>0.9</formula>
    </cfRule>
    <cfRule type="cellIs" dxfId="742" priority="966" operator="lessThan">
      <formula>0.7</formula>
    </cfRule>
  </conditionalFormatting>
  <conditionalFormatting sqref="P7:Q11">
    <cfRule type="cellIs" dxfId="624" priority="1352" operator="greaterThan">
      <formula>0.9</formula>
    </cfRule>
    <cfRule type="cellIs" dxfId="623" priority="1353" operator="between">
      <formula>0.7</formula>
      <formula>0.9</formula>
    </cfRule>
    <cfRule type="cellIs" dxfId="622" priority="1354" operator="lessThan">
      <formula>0.7</formula>
    </cfRule>
  </conditionalFormatting>
  <conditionalFormatting sqref="P13:Q16">
    <cfRule type="cellIs" dxfId="621" priority="367" operator="greaterThan">
      <formula>0.9</formula>
    </cfRule>
    <cfRule type="cellIs" dxfId="620" priority="368" operator="between">
      <formula>0.7</formula>
      <formula>0.9</formula>
    </cfRule>
    <cfRule type="cellIs" dxfId="619" priority="369" operator="lessThan">
      <formula>0.7</formula>
    </cfRule>
  </conditionalFormatting>
  <conditionalFormatting sqref="P18:Q22">
    <cfRule type="cellIs" dxfId="618" priority="364" operator="greaterThan">
      <formula>0.9</formula>
    </cfRule>
    <cfRule type="cellIs" dxfId="617" priority="365" operator="between">
      <formula>0.7</formula>
      <formula>0.9</formula>
    </cfRule>
    <cfRule type="cellIs" dxfId="616" priority="366" operator="lessThan">
      <formula>0.7</formula>
    </cfRule>
  </conditionalFormatting>
  <conditionalFormatting sqref="P24:Q27">
    <cfRule type="cellIs" dxfId="615" priority="361" operator="greaterThan">
      <formula>0.9</formula>
    </cfRule>
    <cfRule type="cellIs" dxfId="614" priority="362" operator="between">
      <formula>0.7</formula>
      <formula>0.9</formula>
    </cfRule>
    <cfRule type="cellIs" dxfId="613" priority="363" operator="lessThan">
      <formula>0.7</formula>
    </cfRule>
  </conditionalFormatting>
  <conditionalFormatting sqref="P29:Q33">
    <cfRule type="cellIs" dxfId="612" priority="358" operator="greaterThan">
      <formula>0.9</formula>
    </cfRule>
    <cfRule type="cellIs" dxfId="611" priority="359" operator="between">
      <formula>0.7</formula>
      <formula>0.9</formula>
    </cfRule>
    <cfRule type="cellIs" dxfId="610" priority="360" operator="lessThan">
      <formula>0.7</formula>
    </cfRule>
  </conditionalFormatting>
  <conditionalFormatting sqref="P35:Q36">
    <cfRule type="cellIs" dxfId="609" priority="355" operator="greaterThan">
      <formula>0.9</formula>
    </cfRule>
    <cfRule type="cellIs" dxfId="608" priority="356" operator="between">
      <formula>0.7</formula>
      <formula>0.9</formula>
    </cfRule>
    <cfRule type="cellIs" dxfId="607" priority="357" operator="lessThan">
      <formula>0.7</formula>
    </cfRule>
  </conditionalFormatting>
  <conditionalFormatting sqref="P38:Q42">
    <cfRule type="cellIs" dxfId="606" priority="352" operator="greaterThan">
      <formula>0.9</formula>
    </cfRule>
    <cfRule type="cellIs" dxfId="605" priority="353" operator="between">
      <formula>0.7</formula>
      <formula>0.9</formula>
    </cfRule>
    <cfRule type="cellIs" dxfId="604" priority="354" operator="lessThan">
      <formula>0.7</formula>
    </cfRule>
  </conditionalFormatting>
  <conditionalFormatting sqref="P44:Q48">
    <cfRule type="cellIs" dxfId="603" priority="349" operator="greaterThan">
      <formula>0.9</formula>
    </cfRule>
    <cfRule type="cellIs" dxfId="602" priority="350" operator="between">
      <formula>0.7</formula>
      <formula>0.9</formula>
    </cfRule>
    <cfRule type="cellIs" dxfId="601" priority="351" operator="lessThan">
      <formula>0.7</formula>
    </cfRule>
  </conditionalFormatting>
  <conditionalFormatting sqref="P50:Q54">
    <cfRule type="cellIs" dxfId="600" priority="346" operator="greaterThan">
      <formula>0.9</formula>
    </cfRule>
    <cfRule type="cellIs" dxfId="599" priority="347" operator="between">
      <formula>0.7</formula>
      <formula>0.9</formula>
    </cfRule>
    <cfRule type="cellIs" dxfId="598" priority="348" operator="lessThan">
      <formula>0.7</formula>
    </cfRule>
  </conditionalFormatting>
  <conditionalFormatting sqref="P56:Q60">
    <cfRule type="cellIs" dxfId="597" priority="343" operator="greaterThan">
      <formula>0.9</formula>
    </cfRule>
    <cfRule type="cellIs" dxfId="596" priority="344" operator="between">
      <formula>0.7</formula>
      <formula>0.9</formula>
    </cfRule>
    <cfRule type="cellIs" dxfId="595" priority="345" operator="lessThan">
      <formula>0.7</formula>
    </cfRule>
  </conditionalFormatting>
  <conditionalFormatting sqref="P62:Q66">
    <cfRule type="cellIs" dxfId="594" priority="340" operator="greaterThan">
      <formula>0.9</formula>
    </cfRule>
    <cfRule type="cellIs" dxfId="593" priority="341" operator="between">
      <formula>0.7</formula>
      <formula>0.9</formula>
    </cfRule>
    <cfRule type="cellIs" dxfId="592" priority="342" operator="lessThan">
      <formula>0.7</formula>
    </cfRule>
  </conditionalFormatting>
  <conditionalFormatting sqref="P68:Q72">
    <cfRule type="cellIs" dxfId="591" priority="337" operator="greaterThan">
      <formula>0.9</formula>
    </cfRule>
    <cfRule type="cellIs" dxfId="590" priority="338" operator="between">
      <formula>0.7</formula>
      <formula>0.9</formula>
    </cfRule>
    <cfRule type="cellIs" dxfId="589" priority="339" operator="lessThan">
      <formula>0.7</formula>
    </cfRule>
  </conditionalFormatting>
  <conditionalFormatting sqref="P74:Q78">
    <cfRule type="cellIs" dxfId="588" priority="334" operator="greaterThan">
      <formula>0.9</formula>
    </cfRule>
    <cfRule type="cellIs" dxfId="587" priority="335" operator="between">
      <formula>0.7</formula>
      <formula>0.9</formula>
    </cfRule>
    <cfRule type="cellIs" dxfId="586" priority="336" operator="lessThan">
      <formula>0.7</formula>
    </cfRule>
  </conditionalFormatting>
  <conditionalFormatting sqref="P208:Q212">
    <cfRule type="cellIs" dxfId="585" priority="1063" operator="greaterThan">
      <formula>0.9</formula>
    </cfRule>
    <cfRule type="cellIs" dxfId="584" priority="1064" operator="between">
      <formula>0.7</formula>
      <formula>0.9</formula>
    </cfRule>
    <cfRule type="cellIs" dxfId="583" priority="1065" operator="lessThan">
      <formula>0.7</formula>
    </cfRule>
  </conditionalFormatting>
  <conditionalFormatting sqref="P214:Q218 P226:Q230">
    <cfRule type="cellIs" dxfId="582" priority="1069" operator="greaterThan">
      <formula>0.9</formula>
    </cfRule>
    <cfRule type="cellIs" dxfId="581" priority="1070" operator="between">
      <formula>0.7</formula>
      <formula>0.9</formula>
    </cfRule>
    <cfRule type="cellIs" dxfId="580" priority="1071" operator="lessThan">
      <formula>0.7</formula>
    </cfRule>
  </conditionalFormatting>
  <conditionalFormatting sqref="P232:Q234">
    <cfRule type="cellIs" dxfId="579" priority="1066" operator="greaterThan">
      <formula>0.9</formula>
    </cfRule>
    <cfRule type="cellIs" dxfId="578" priority="1067" operator="between">
      <formula>0.7</formula>
      <formula>0.9</formula>
    </cfRule>
    <cfRule type="cellIs" dxfId="577" priority="1068" operator="lessThan">
      <formula>0.7</formula>
    </cfRule>
  </conditionalFormatting>
  <conditionalFormatting sqref="P236:Q240">
    <cfRule type="cellIs" dxfId="576" priority="1060" operator="greaterThan">
      <formula>0.9</formula>
    </cfRule>
    <cfRule type="cellIs" dxfId="575" priority="1061" operator="between">
      <formula>0.7</formula>
      <formula>0.9</formula>
    </cfRule>
    <cfRule type="cellIs" dxfId="574" priority="1062" operator="lessThan">
      <formula>0.7</formula>
    </cfRule>
  </conditionalFormatting>
  <conditionalFormatting sqref="P242:Q246">
    <cfRule type="cellIs" dxfId="573" priority="1057" operator="greaterThan">
      <formula>0.9</formula>
    </cfRule>
    <cfRule type="cellIs" dxfId="572" priority="1058" operator="between">
      <formula>0.7</formula>
      <formula>0.9</formula>
    </cfRule>
    <cfRule type="cellIs" dxfId="571" priority="1059" operator="lessThan">
      <formula>0.7</formula>
    </cfRule>
  </conditionalFormatting>
  <conditionalFormatting sqref="Q365:Q377">
    <cfRule type="cellIs" dxfId="570" priority="919" operator="greaterThan">
      <formula>0.9</formula>
    </cfRule>
    <cfRule type="cellIs" dxfId="569" priority="920" operator="between">
      <formula>0.7</formula>
      <formula>0.9</formula>
    </cfRule>
    <cfRule type="cellIs" dxfId="568" priority="921" operator="lessThan">
      <formula>0.7</formula>
    </cfRule>
  </conditionalFormatting>
  <conditionalFormatting sqref="Q430:Q434">
    <cfRule type="cellIs" dxfId="567" priority="556" operator="greaterThan">
      <formula>0.9</formula>
    </cfRule>
    <cfRule type="cellIs" dxfId="566" priority="557" operator="between">
      <formula>0.7</formula>
      <formula>0.9</formula>
    </cfRule>
    <cfRule type="cellIs" dxfId="565" priority="558" operator="lessThan">
      <formula>0.7</formula>
    </cfRule>
  </conditionalFormatting>
  <conditionalFormatting sqref="Q436:Q438">
    <cfRule type="cellIs" dxfId="564" priority="541" operator="greaterThan">
      <formula>0.9</formula>
    </cfRule>
    <cfRule type="cellIs" dxfId="563" priority="542" operator="between">
      <formula>0.7</formula>
      <formula>0.9</formula>
    </cfRule>
    <cfRule type="cellIs" dxfId="562" priority="543" operator="lessThan">
      <formula>0.7</formula>
    </cfRule>
  </conditionalFormatting>
  <conditionalFormatting sqref="Q440:Q442">
    <cfRule type="cellIs" dxfId="561" priority="535" operator="greaterThan">
      <formula>0.9</formula>
    </cfRule>
    <cfRule type="cellIs" dxfId="560" priority="536" operator="between">
      <formula>0.7</formula>
      <formula>0.9</formula>
    </cfRule>
    <cfRule type="cellIs" dxfId="559" priority="537" operator="lessThan">
      <formula>0.7</formula>
    </cfRule>
  </conditionalFormatting>
  <conditionalFormatting sqref="Q444:Q446">
    <cfRule type="cellIs" dxfId="558" priority="550" operator="greaterThan">
      <formula>0.9</formula>
    </cfRule>
    <cfRule type="cellIs" dxfId="557" priority="551" operator="between">
      <formula>0.7</formula>
      <formula>0.9</formula>
    </cfRule>
    <cfRule type="cellIs" dxfId="556" priority="552" operator="lessThan">
      <formula>0.7</formula>
    </cfRule>
  </conditionalFormatting>
  <conditionalFormatting sqref="Q452:Q456">
    <cfRule type="cellIs" dxfId="555" priority="523" operator="greaterThan">
      <formula>0.9</formula>
    </cfRule>
    <cfRule type="cellIs" dxfId="554" priority="524" operator="between">
      <formula>0.7</formula>
      <formula>0.9</formula>
    </cfRule>
    <cfRule type="cellIs" dxfId="553" priority="525" operator="lessThan">
      <formula>0.7</formula>
    </cfRule>
  </conditionalFormatting>
  <conditionalFormatting sqref="Q474:Q478">
    <cfRule type="cellIs" dxfId="552" priority="493" operator="greaterThan">
      <formula>0.9</formula>
    </cfRule>
    <cfRule type="cellIs" dxfId="551" priority="494" operator="between">
      <formula>0.7</formula>
      <formula>0.9</formula>
    </cfRule>
    <cfRule type="cellIs" dxfId="550" priority="495" operator="lessThan">
      <formula>0.7</formula>
    </cfRule>
  </conditionalFormatting>
  <conditionalFormatting sqref="Q80:Q84">
    <cfRule type="cellIs" dxfId="549" priority="1253" operator="greaterThan">
      <formula>0.9</formula>
    </cfRule>
    <cfRule type="cellIs" dxfId="548" priority="1254" operator="between">
      <formula>0.7</formula>
      <formula>0.9</formula>
    </cfRule>
    <cfRule type="cellIs" dxfId="547" priority="1255" operator="lessThan">
      <formula>0.7</formula>
    </cfRule>
  </conditionalFormatting>
  <conditionalFormatting sqref="Q86:Q89">
    <cfRule type="cellIs" dxfId="546" priority="1247" operator="greaterThan">
      <formula>0.9</formula>
    </cfRule>
    <cfRule type="cellIs" dxfId="545" priority="1248" operator="between">
      <formula>0.7</formula>
      <formula>0.9</formula>
    </cfRule>
    <cfRule type="cellIs" dxfId="544" priority="1249" operator="lessThan">
      <formula>0.7</formula>
    </cfRule>
  </conditionalFormatting>
  <conditionalFormatting sqref="Q91:Q93">
    <cfRule type="cellIs" dxfId="543" priority="1229" operator="greaterThan">
      <formula>0.9</formula>
    </cfRule>
    <cfRule type="cellIs" dxfId="542" priority="1230" operator="between">
      <formula>0.7</formula>
      <formula>0.9</formula>
    </cfRule>
    <cfRule type="cellIs" dxfId="541" priority="1231" operator="lessThan">
      <formula>0.7</formula>
    </cfRule>
  </conditionalFormatting>
  <conditionalFormatting sqref="Q95:Q99">
    <cfRule type="cellIs" dxfId="540" priority="1238" operator="greaterThan">
      <formula>0.9</formula>
    </cfRule>
    <cfRule type="cellIs" dxfId="539" priority="1239" operator="between">
      <formula>0.7</formula>
      <formula>0.9</formula>
    </cfRule>
    <cfRule type="cellIs" dxfId="538" priority="1240" operator="lessThan">
      <formula>0.7</formula>
    </cfRule>
  </conditionalFormatting>
  <conditionalFormatting sqref="Q101:Q103">
    <cfRule type="cellIs" dxfId="537" priority="1220" operator="greaterThan">
      <formula>0.9</formula>
    </cfRule>
    <cfRule type="cellIs" dxfId="536" priority="1221" operator="between">
      <formula>0.7</formula>
      <formula>0.9</formula>
    </cfRule>
    <cfRule type="cellIs" dxfId="535" priority="1222" operator="lessThan">
      <formula>0.7</formula>
    </cfRule>
  </conditionalFormatting>
  <conditionalFormatting sqref="Q105:Q109">
    <cfRule type="cellIs" dxfId="534" priority="1217" operator="greaterThan">
      <formula>0.9</formula>
    </cfRule>
    <cfRule type="cellIs" dxfId="533" priority="1218" operator="between">
      <formula>0.7</formula>
      <formula>0.9</formula>
    </cfRule>
    <cfRule type="cellIs" dxfId="532" priority="1219" operator="lessThan">
      <formula>0.7</formula>
    </cfRule>
  </conditionalFormatting>
  <conditionalFormatting sqref="Q111:Q113">
    <cfRule type="cellIs" dxfId="531" priority="1214" operator="greaterThan">
      <formula>0.9</formula>
    </cfRule>
    <cfRule type="cellIs" dxfId="530" priority="1215" operator="between">
      <formula>0.7</formula>
      <formula>0.9</formula>
    </cfRule>
    <cfRule type="cellIs" dxfId="529" priority="1216" operator="lessThan">
      <formula>0.7</formula>
    </cfRule>
  </conditionalFormatting>
  <conditionalFormatting sqref="Q115:Q118 Q120:Q132">
    <cfRule type="cellIs" dxfId="528" priority="1211" operator="greaterThan">
      <formula>0.9</formula>
    </cfRule>
    <cfRule type="cellIs" dxfId="527" priority="1212" operator="between">
      <formula>0.7</formula>
      <formula>0.9</formula>
    </cfRule>
    <cfRule type="cellIs" dxfId="526" priority="1213" operator="lessThan">
      <formula>0.7</formula>
    </cfRule>
  </conditionalFormatting>
  <conditionalFormatting sqref="Q134:Q138">
    <cfRule type="cellIs" dxfId="525" priority="1199" operator="greaterThan">
      <formula>0.9</formula>
    </cfRule>
    <cfRule type="cellIs" dxfId="524" priority="1200" operator="between">
      <formula>0.7</formula>
      <formula>0.9</formula>
    </cfRule>
    <cfRule type="cellIs" dxfId="523" priority="1201" operator="lessThan">
      <formula>0.7</formula>
    </cfRule>
  </conditionalFormatting>
  <conditionalFormatting sqref="Q140:Q144">
    <cfRule type="cellIs" dxfId="522" priority="1187" operator="greaterThan">
      <formula>0.9</formula>
    </cfRule>
    <cfRule type="cellIs" dxfId="521" priority="1188" operator="between">
      <formula>0.7</formula>
      <formula>0.9</formula>
    </cfRule>
    <cfRule type="cellIs" dxfId="520" priority="1189" operator="lessThan">
      <formula>0.7</formula>
    </cfRule>
  </conditionalFormatting>
  <conditionalFormatting sqref="Q146:Q150">
    <cfRule type="cellIs" dxfId="519" priority="1178" operator="greaterThan">
      <formula>0.9</formula>
    </cfRule>
    <cfRule type="cellIs" dxfId="518" priority="1179" operator="between">
      <formula>0.7</formula>
      <formula>0.9</formula>
    </cfRule>
    <cfRule type="cellIs" dxfId="517" priority="1180" operator="lessThan">
      <formula>0.7</formula>
    </cfRule>
  </conditionalFormatting>
  <conditionalFormatting sqref="Q152:Q156">
    <cfRule type="cellIs" dxfId="516" priority="1169" operator="greaterThan">
      <formula>0.9</formula>
    </cfRule>
    <cfRule type="cellIs" dxfId="515" priority="1170" operator="between">
      <formula>0.7</formula>
      <formula>0.9</formula>
    </cfRule>
    <cfRule type="cellIs" dxfId="514" priority="1171" operator="lessThan">
      <formula>0.7</formula>
    </cfRule>
  </conditionalFormatting>
  <conditionalFormatting sqref="Q158:Q162">
    <cfRule type="cellIs" dxfId="513" priority="1160" operator="greaterThan">
      <formula>0.9</formula>
    </cfRule>
    <cfRule type="cellIs" dxfId="512" priority="1161" operator="between">
      <formula>0.7</formula>
      <formula>0.9</formula>
    </cfRule>
    <cfRule type="cellIs" dxfId="511" priority="1162" operator="lessThan">
      <formula>0.7</formula>
    </cfRule>
  </conditionalFormatting>
  <conditionalFormatting sqref="Q164:Q166">
    <cfRule type="cellIs" dxfId="510" priority="1151" operator="greaterThan">
      <formula>0.9</formula>
    </cfRule>
    <cfRule type="cellIs" dxfId="509" priority="1152" operator="between">
      <formula>0.7</formula>
      <formula>0.9</formula>
    </cfRule>
    <cfRule type="cellIs" dxfId="508" priority="1153" operator="lessThan">
      <formula>0.7</formula>
    </cfRule>
  </conditionalFormatting>
  <conditionalFormatting sqref="Q168:Q170">
    <cfRule type="cellIs" dxfId="507" priority="1142" operator="greaterThan">
      <formula>0.9</formula>
    </cfRule>
    <cfRule type="cellIs" dxfId="506" priority="1143" operator="between">
      <formula>0.7</formula>
      <formula>0.9</formula>
    </cfRule>
    <cfRule type="cellIs" dxfId="505" priority="1144" operator="lessThan">
      <formula>0.7</formula>
    </cfRule>
  </conditionalFormatting>
  <conditionalFormatting sqref="Q172:Q176">
    <cfRule type="cellIs" dxfId="504" priority="1133" operator="greaterThan">
      <formula>0.9</formula>
    </cfRule>
    <cfRule type="cellIs" dxfId="503" priority="1134" operator="between">
      <formula>0.7</formula>
      <formula>0.9</formula>
    </cfRule>
    <cfRule type="cellIs" dxfId="502" priority="1135" operator="lessThan">
      <formula>0.7</formula>
    </cfRule>
  </conditionalFormatting>
  <conditionalFormatting sqref="Q178:Q182">
    <cfRule type="cellIs" dxfId="501" priority="1124" operator="greaterThan">
      <formula>0.9</formula>
    </cfRule>
    <cfRule type="cellIs" dxfId="500" priority="1125" operator="between">
      <formula>0.7</formula>
      <formula>0.9</formula>
    </cfRule>
    <cfRule type="cellIs" dxfId="499" priority="1126" operator="lessThan">
      <formula>0.7</formula>
    </cfRule>
  </conditionalFormatting>
  <conditionalFormatting sqref="Q184:Q188">
    <cfRule type="cellIs" dxfId="498" priority="1115" operator="greaterThan">
      <formula>0.9</formula>
    </cfRule>
    <cfRule type="cellIs" dxfId="497" priority="1116" operator="between">
      <formula>0.7</formula>
      <formula>0.9</formula>
    </cfRule>
    <cfRule type="cellIs" dxfId="496" priority="1117" operator="lessThan">
      <formula>0.7</formula>
    </cfRule>
  </conditionalFormatting>
  <conditionalFormatting sqref="Q190:Q194">
    <cfRule type="cellIs" dxfId="495" priority="1106" operator="greaterThan">
      <formula>0.9</formula>
    </cfRule>
    <cfRule type="cellIs" dxfId="494" priority="1107" operator="between">
      <formula>0.7</formula>
      <formula>0.9</formula>
    </cfRule>
    <cfRule type="cellIs" dxfId="493" priority="1108" operator="lessThan">
      <formula>0.7</formula>
    </cfRule>
  </conditionalFormatting>
  <conditionalFormatting sqref="Q196:Q200">
    <cfRule type="cellIs" dxfId="492" priority="1097" operator="greaterThan">
      <formula>0.9</formula>
    </cfRule>
    <cfRule type="cellIs" dxfId="491" priority="1098" operator="between">
      <formula>0.7</formula>
      <formula>0.9</formula>
    </cfRule>
    <cfRule type="cellIs" dxfId="490" priority="1099" operator="lessThan">
      <formula>0.7</formula>
    </cfRule>
  </conditionalFormatting>
  <conditionalFormatting sqref="Q202:Q206">
    <cfRule type="cellIs" dxfId="489" priority="1088" operator="greaterThan">
      <formula>0.9</formula>
    </cfRule>
    <cfRule type="cellIs" dxfId="488" priority="1089" operator="between">
      <formula>0.7</formula>
      <formula>0.9</formula>
    </cfRule>
    <cfRule type="cellIs" dxfId="487" priority="1090" operator="lessThan">
      <formula>0.7</formula>
    </cfRule>
  </conditionalFormatting>
  <conditionalFormatting sqref="Q220:Q224">
    <cfRule type="cellIs" dxfId="486" priority="1079" operator="greaterThan">
      <formula>0.9</formula>
    </cfRule>
    <cfRule type="cellIs" dxfId="485" priority="1080" operator="between">
      <formula>0.7</formula>
      <formula>0.9</formula>
    </cfRule>
    <cfRule type="cellIs" dxfId="484" priority="1081" operator="lessThan">
      <formula>0.7</formula>
    </cfRule>
  </conditionalFormatting>
  <conditionalFormatting sqref="Q226:Q229">
    <cfRule type="cellIs" dxfId="483" priority="1078" operator="equal">
      <formula>""""""</formula>
    </cfRule>
  </conditionalFormatting>
  <conditionalFormatting sqref="Q262:Q264">
    <cfRule type="cellIs" dxfId="482" priority="1036" operator="greaterThan">
      <formula>0.9</formula>
    </cfRule>
    <cfRule type="cellIs" dxfId="481" priority="1037" operator="between">
      <formula>0.7</formula>
      <formula>0.9</formula>
    </cfRule>
    <cfRule type="cellIs" dxfId="480" priority="1038" operator="lessThan">
      <formula>0.7</formula>
    </cfRule>
  </conditionalFormatting>
  <conditionalFormatting sqref="Q266:Q278">
    <cfRule type="cellIs" dxfId="479" priority="1021" operator="greaterThan">
      <formula>0.9</formula>
    </cfRule>
    <cfRule type="cellIs" dxfId="478" priority="1022" operator="between">
      <formula>0.7</formula>
      <formula>0.9</formula>
    </cfRule>
    <cfRule type="cellIs" dxfId="477" priority="1023" operator="lessThan">
      <formula>0.7</formula>
    </cfRule>
  </conditionalFormatting>
  <conditionalFormatting sqref="Q280:Q292">
    <cfRule type="cellIs" dxfId="476" priority="1009" operator="greaterThan">
      <formula>0.9</formula>
    </cfRule>
    <cfRule type="cellIs" dxfId="475" priority="1010" operator="between">
      <formula>0.7</formula>
      <formula>0.9</formula>
    </cfRule>
    <cfRule type="cellIs" dxfId="474" priority="1011" operator="lessThan">
      <formula>0.7</formula>
    </cfRule>
  </conditionalFormatting>
  <conditionalFormatting sqref="Q294:Q306">
    <cfRule type="cellIs" dxfId="473" priority="1000" operator="greaterThan">
      <formula>0.9</formula>
    </cfRule>
    <cfRule type="cellIs" dxfId="472" priority="1001" operator="between">
      <formula>0.7</formula>
      <formula>0.9</formula>
    </cfRule>
    <cfRule type="cellIs" dxfId="471" priority="1002" operator="lessThan">
      <formula>0.7</formula>
    </cfRule>
  </conditionalFormatting>
  <conditionalFormatting sqref="Q308:Q309">
    <cfRule type="cellIs" dxfId="470" priority="1012" operator="greaterThan">
      <formula>0.9</formula>
    </cfRule>
    <cfRule type="cellIs" dxfId="469" priority="1013" operator="between">
      <formula>0.7</formula>
      <formula>0.9</formula>
    </cfRule>
    <cfRule type="cellIs" dxfId="468" priority="1014" operator="lessThan">
      <formula>0.7</formula>
    </cfRule>
  </conditionalFormatting>
  <conditionalFormatting sqref="Q311:Q315">
    <cfRule type="cellIs" dxfId="467" priority="979" operator="greaterThan">
      <formula>0.9</formula>
    </cfRule>
    <cfRule type="cellIs" dxfId="466" priority="980" operator="between">
      <formula>0.7</formula>
      <formula>0.9</formula>
    </cfRule>
    <cfRule type="cellIs" dxfId="465" priority="981" operator="lessThan">
      <formula>0.7</formula>
    </cfRule>
  </conditionalFormatting>
  <conditionalFormatting sqref="Q321:Q325">
    <cfRule type="cellIs" dxfId="461" priority="970" operator="greaterThan">
      <formula>0.9</formula>
    </cfRule>
    <cfRule type="cellIs" dxfId="460" priority="971" operator="between">
      <formula>0.7</formula>
      <formula>0.9</formula>
    </cfRule>
    <cfRule type="cellIs" dxfId="459" priority="972" operator="lessThan">
      <formula>0.7</formula>
    </cfRule>
  </conditionalFormatting>
  <conditionalFormatting sqref="Q327:Q331">
    <cfRule type="cellIs" dxfId="458" priority="961" operator="greaterThan">
      <formula>0.9</formula>
    </cfRule>
    <cfRule type="cellIs" dxfId="457" priority="962" operator="between">
      <formula>0.7</formula>
      <formula>0.9</formula>
    </cfRule>
    <cfRule type="cellIs" dxfId="456" priority="963" operator="lessThan">
      <formula>0.7</formula>
    </cfRule>
  </conditionalFormatting>
  <conditionalFormatting sqref="Q333:Q337">
    <cfRule type="cellIs" dxfId="455" priority="370" operator="greaterThan">
      <formula>0.9</formula>
    </cfRule>
    <cfRule type="cellIs" dxfId="454" priority="371" operator="between">
      <formula>0.7</formula>
      <formula>0.9</formula>
    </cfRule>
    <cfRule type="cellIs" dxfId="453" priority="372" operator="lessThan">
      <formula>0.7</formula>
    </cfRule>
  </conditionalFormatting>
  <conditionalFormatting sqref="Q339:Q343">
    <cfRule type="cellIs" dxfId="452" priority="373" operator="greaterThan">
      <formula>0.9</formula>
    </cfRule>
    <cfRule type="cellIs" dxfId="451" priority="374" operator="between">
      <formula>0.7</formula>
      <formula>0.9</formula>
    </cfRule>
    <cfRule type="cellIs" dxfId="450" priority="375" operator="lessThan">
      <formula>0.7</formula>
    </cfRule>
  </conditionalFormatting>
  <conditionalFormatting sqref="Q345:Q347">
    <cfRule type="cellIs" dxfId="449" priority="943" operator="greaterThan">
      <formula>0.9</formula>
    </cfRule>
    <cfRule type="cellIs" dxfId="448" priority="944" operator="between">
      <formula>0.7</formula>
      <formula>0.9</formula>
    </cfRule>
    <cfRule type="cellIs" dxfId="447" priority="945" operator="lessThan">
      <formula>0.7</formula>
    </cfRule>
  </conditionalFormatting>
  <conditionalFormatting sqref="Q349:Q353">
    <cfRule type="cellIs" dxfId="446" priority="376" operator="greaterThan">
      <formula>0.9</formula>
    </cfRule>
    <cfRule type="cellIs" dxfId="445" priority="377" operator="between">
      <formula>0.7</formula>
      <formula>0.9</formula>
    </cfRule>
    <cfRule type="cellIs" dxfId="444" priority="378" operator="lessThan">
      <formula>0.7</formula>
    </cfRule>
  </conditionalFormatting>
  <conditionalFormatting sqref="Q355:Q359">
    <cfRule type="cellIs" dxfId="443" priority="379" operator="greaterThan">
      <formula>0.9</formula>
    </cfRule>
    <cfRule type="cellIs" dxfId="442" priority="380" operator="between">
      <formula>0.7</formula>
      <formula>0.9</formula>
    </cfRule>
    <cfRule type="cellIs" dxfId="441" priority="381" operator="lessThan">
      <formula>0.7</formula>
    </cfRule>
  </conditionalFormatting>
  <conditionalFormatting sqref="Q382:Q394">
    <cfRule type="cellIs" dxfId="440" priority="904" operator="greaterThan">
      <formula>0.9</formula>
    </cfRule>
    <cfRule type="cellIs" dxfId="439" priority="905" operator="between">
      <formula>0.7</formula>
      <formula>0.9</formula>
    </cfRule>
    <cfRule type="cellIs" dxfId="438" priority="906" operator="lessThan">
      <formula>0.7</formula>
    </cfRule>
  </conditionalFormatting>
  <conditionalFormatting sqref="Q396:Q408">
    <cfRule type="cellIs" dxfId="437" priority="895" operator="greaterThan">
      <formula>0.9</formula>
    </cfRule>
    <cfRule type="cellIs" dxfId="436" priority="896" operator="between">
      <formula>0.7</formula>
      <formula>0.9</formula>
    </cfRule>
    <cfRule type="cellIs" dxfId="435" priority="897" operator="lessThan">
      <formula>0.7</formula>
    </cfRule>
  </conditionalFormatting>
  <conditionalFormatting sqref="Q410:Q422">
    <cfRule type="cellIs" dxfId="434" priority="886" operator="greaterThan">
      <formula>0.9</formula>
    </cfRule>
    <cfRule type="cellIs" dxfId="433" priority="887" operator="between">
      <formula>0.7</formula>
      <formula>0.9</formula>
    </cfRule>
    <cfRule type="cellIs" dxfId="432" priority="888" operator="lessThan">
      <formula>0.7</formula>
    </cfRule>
  </conditionalFormatting>
  <conditionalFormatting sqref="Q424:Q428">
    <cfRule type="cellIs" dxfId="431" priority="877" operator="greaterThan">
      <formula>0.9</formula>
    </cfRule>
    <cfRule type="cellIs" dxfId="430" priority="878" operator="between">
      <formula>0.7</formula>
      <formula>0.9</formula>
    </cfRule>
    <cfRule type="cellIs" dxfId="429" priority="879" operator="lessThan">
      <formula>0.7</formula>
    </cfRule>
  </conditionalFormatting>
  <conditionalFormatting sqref="Q484:Q487 Q489:Q491">
    <cfRule type="cellIs" dxfId="428" priority="841" operator="greaterThan">
      <formula>0.9</formula>
    </cfRule>
    <cfRule type="cellIs" dxfId="427" priority="842" operator="between">
      <formula>0.7</formula>
      <formula>0.9</formula>
    </cfRule>
    <cfRule type="cellIs" dxfId="426" priority="843" operator="lessThan">
      <formula>0.7</formula>
    </cfRule>
  </conditionalFormatting>
  <conditionalFormatting sqref="Q493:Q495">
    <cfRule type="cellIs" dxfId="425" priority="826" operator="greaterThan">
      <formula>0.9</formula>
    </cfRule>
    <cfRule type="cellIs" dxfId="424" priority="827" operator="between">
      <formula>0.7</formula>
      <formula>0.9</formula>
    </cfRule>
    <cfRule type="cellIs" dxfId="423" priority="828" operator="lessThan">
      <formula>0.7</formula>
    </cfRule>
  </conditionalFormatting>
  <conditionalFormatting sqref="Q497:Q498">
    <cfRule type="cellIs" dxfId="422" priority="817" operator="greaterThan">
      <formula>0.9</formula>
    </cfRule>
    <cfRule type="cellIs" dxfId="421" priority="818" operator="between">
      <formula>0.7</formula>
      <formula>0.9</formula>
    </cfRule>
    <cfRule type="cellIs" dxfId="420" priority="819" operator="lessThan">
      <formula>0.7</formula>
    </cfRule>
  </conditionalFormatting>
  <conditionalFormatting sqref="Q500:Q501">
    <cfRule type="cellIs" dxfId="419" priority="808" operator="greaterThan">
      <formula>0.9</formula>
    </cfRule>
    <cfRule type="cellIs" dxfId="418" priority="809" operator="between">
      <formula>0.7</formula>
      <formula>0.9</formula>
    </cfRule>
    <cfRule type="cellIs" dxfId="417" priority="810" operator="lessThan">
      <formula>0.7</formula>
    </cfRule>
  </conditionalFormatting>
  <conditionalFormatting sqref="Q503:Q507">
    <cfRule type="cellIs" dxfId="416" priority="793" operator="greaterThan">
      <formula>0.9</formula>
    </cfRule>
    <cfRule type="cellIs" dxfId="415" priority="794" operator="between">
      <formula>0.7</formula>
      <formula>0.9</formula>
    </cfRule>
    <cfRule type="cellIs" dxfId="414" priority="795" operator="lessThan">
      <formula>0.7</formula>
    </cfRule>
  </conditionalFormatting>
  <conditionalFormatting sqref="Q509:Q511">
    <cfRule type="cellIs" dxfId="413" priority="784" operator="greaterThan">
      <formula>0.9</formula>
    </cfRule>
    <cfRule type="cellIs" dxfId="412" priority="785" operator="between">
      <formula>0.7</formula>
      <formula>0.9</formula>
    </cfRule>
    <cfRule type="cellIs" dxfId="411" priority="786" operator="lessThan">
      <formula>0.7</formula>
    </cfRule>
  </conditionalFormatting>
  <conditionalFormatting sqref="Q513:Q515">
    <cfRule type="cellIs" dxfId="410" priority="799" operator="greaterThan">
      <formula>0.9</formula>
    </cfRule>
    <cfRule type="cellIs" dxfId="409" priority="800" operator="between">
      <formula>0.7</formula>
      <formula>0.9</formula>
    </cfRule>
    <cfRule type="cellIs" dxfId="408" priority="801" operator="lessThan">
      <formula>0.7</formula>
    </cfRule>
  </conditionalFormatting>
  <conditionalFormatting sqref="Q517:Q521">
    <cfRule type="cellIs" dxfId="407" priority="772" operator="greaterThan">
      <formula>0.9</formula>
    </cfRule>
    <cfRule type="cellIs" dxfId="406" priority="773" operator="between">
      <formula>0.7</formula>
      <formula>0.9</formula>
    </cfRule>
    <cfRule type="cellIs" dxfId="405" priority="774" operator="lessThan">
      <formula>0.7</formula>
    </cfRule>
  </conditionalFormatting>
  <conditionalFormatting sqref="Q523:Q527">
    <cfRule type="cellIs" dxfId="404" priority="763" operator="greaterThan">
      <formula>0.9</formula>
    </cfRule>
    <cfRule type="cellIs" dxfId="403" priority="764" operator="between">
      <formula>0.7</formula>
      <formula>0.9</formula>
    </cfRule>
    <cfRule type="cellIs" dxfId="402" priority="765" operator="lessThan">
      <formula>0.7</formula>
    </cfRule>
  </conditionalFormatting>
  <conditionalFormatting sqref="Q529:Q533">
    <cfRule type="cellIs" dxfId="401" priority="754" operator="greaterThan">
      <formula>0.9</formula>
    </cfRule>
    <cfRule type="cellIs" dxfId="400" priority="755" operator="between">
      <formula>0.7</formula>
      <formula>0.9</formula>
    </cfRule>
    <cfRule type="cellIs" dxfId="399" priority="756" operator="lessThan">
      <formula>0.7</formula>
    </cfRule>
  </conditionalFormatting>
  <conditionalFormatting sqref="Q535:Q539">
    <cfRule type="cellIs" dxfId="398" priority="418" operator="greaterThan">
      <formula>0.9</formula>
    </cfRule>
    <cfRule type="cellIs" dxfId="397" priority="419" operator="between">
      <formula>0.7</formula>
      <formula>0.9</formula>
    </cfRule>
    <cfRule type="cellIs" dxfId="396" priority="420" operator="lessThan">
      <formula>0.7</formula>
    </cfRule>
  </conditionalFormatting>
  <conditionalFormatting sqref="Q541:Q545">
    <cfRule type="cellIs" dxfId="395" priority="424" operator="greaterThan">
      <formula>0.9</formula>
    </cfRule>
    <cfRule type="cellIs" dxfId="394" priority="425" operator="between">
      <formula>0.7</formula>
      <formula>0.9</formula>
    </cfRule>
    <cfRule type="cellIs" dxfId="393" priority="426" operator="lessThan">
      <formula>0.7</formula>
    </cfRule>
  </conditionalFormatting>
  <conditionalFormatting sqref="Q547:Q549">
    <cfRule type="cellIs" dxfId="392" priority="430" operator="greaterThan">
      <formula>0.9</formula>
    </cfRule>
    <cfRule type="cellIs" dxfId="391" priority="431" operator="between">
      <formula>0.7</formula>
      <formula>0.9</formula>
    </cfRule>
    <cfRule type="cellIs" dxfId="390" priority="432" operator="lessThan">
      <formula>0.7</formula>
    </cfRule>
  </conditionalFormatting>
  <conditionalFormatting sqref="Q551:Q553">
    <cfRule type="cellIs" dxfId="389" priority="436" operator="greaterThan">
      <formula>0.9</formula>
    </cfRule>
    <cfRule type="cellIs" dxfId="388" priority="437" operator="between">
      <formula>0.7</formula>
      <formula>0.9</formula>
    </cfRule>
    <cfRule type="cellIs" dxfId="387" priority="438" operator="lessThan">
      <formula>0.7</formula>
    </cfRule>
  </conditionalFormatting>
  <conditionalFormatting sqref="Q555:Q557">
    <cfRule type="cellIs" dxfId="386" priority="442" operator="greaterThan">
      <formula>0.9</formula>
    </cfRule>
    <cfRule type="cellIs" dxfId="385" priority="443" operator="between">
      <formula>0.7</formula>
      <formula>0.9</formula>
    </cfRule>
    <cfRule type="cellIs" dxfId="384" priority="444" operator="lessThan">
      <formula>0.7</formula>
    </cfRule>
  </conditionalFormatting>
  <conditionalFormatting sqref="Q559:Q561">
    <cfRule type="cellIs" dxfId="383" priority="448" operator="greaterThan">
      <formula>0.9</formula>
    </cfRule>
    <cfRule type="cellIs" dxfId="382" priority="449" operator="between">
      <formula>0.7</formula>
      <formula>0.9</formula>
    </cfRule>
    <cfRule type="cellIs" dxfId="381" priority="450" operator="lessThan">
      <formula>0.7</formula>
    </cfRule>
  </conditionalFormatting>
  <conditionalFormatting sqref="Q563:Q565">
    <cfRule type="cellIs" dxfId="380" priority="454" operator="greaterThan">
      <formula>0.9</formula>
    </cfRule>
    <cfRule type="cellIs" dxfId="379" priority="455" operator="between">
      <formula>0.7</formula>
      <formula>0.9</formula>
    </cfRule>
    <cfRule type="cellIs" dxfId="378" priority="456" operator="lessThan">
      <formula>0.7</formula>
    </cfRule>
  </conditionalFormatting>
  <conditionalFormatting sqref="Q567:Q569">
    <cfRule type="cellIs" dxfId="377" priority="460" operator="greaterThan">
      <formula>0.9</formula>
    </cfRule>
    <cfRule type="cellIs" dxfId="376" priority="461" operator="between">
      <formula>0.7</formula>
      <formula>0.9</formula>
    </cfRule>
    <cfRule type="cellIs" dxfId="375" priority="462" operator="lessThan">
      <formula>0.7</formula>
    </cfRule>
  </conditionalFormatting>
  <conditionalFormatting sqref="Q571:Q573">
    <cfRule type="cellIs" dxfId="374" priority="466" operator="greaterThan">
      <formula>0.9</formula>
    </cfRule>
    <cfRule type="cellIs" dxfId="373" priority="467" operator="between">
      <formula>0.7</formula>
      <formula>0.9</formula>
    </cfRule>
    <cfRule type="cellIs" dxfId="372" priority="468" operator="lessThan">
      <formula>0.7</formula>
    </cfRule>
  </conditionalFormatting>
  <conditionalFormatting sqref="Q575:Q579">
    <cfRule type="cellIs" dxfId="371" priority="727" operator="greaterThan">
      <formula>0.9</formula>
    </cfRule>
    <cfRule type="cellIs" dxfId="370" priority="728" operator="between">
      <formula>0.7</formula>
      <formula>0.9</formula>
    </cfRule>
    <cfRule type="cellIs" dxfId="369" priority="729" operator="lessThan">
      <formula>0.7</formula>
    </cfRule>
  </conditionalFormatting>
  <conditionalFormatting sqref="Q581:Q585">
    <cfRule type="cellIs" dxfId="368" priority="718" operator="greaterThan">
      <formula>0.9</formula>
    </cfRule>
    <cfRule type="cellIs" dxfId="367" priority="719" operator="between">
      <formula>0.7</formula>
      <formula>0.9</formula>
    </cfRule>
    <cfRule type="cellIs" dxfId="366" priority="720" operator="lessThan">
      <formula>0.7</formula>
    </cfRule>
  </conditionalFormatting>
  <conditionalFormatting sqref="Q587:Q589">
    <cfRule type="cellIs" dxfId="365" priority="709" operator="greaterThan">
      <formula>0.9</formula>
    </cfRule>
    <cfRule type="cellIs" dxfId="364" priority="710" operator="between">
      <formula>0.7</formula>
      <formula>0.9</formula>
    </cfRule>
    <cfRule type="cellIs" dxfId="363" priority="711" operator="lessThan">
      <formula>0.7</formula>
    </cfRule>
  </conditionalFormatting>
  <conditionalFormatting sqref="Q591:Q593">
    <cfRule type="cellIs" dxfId="362" priority="691" operator="greaterThan">
      <formula>0.9</formula>
    </cfRule>
    <cfRule type="cellIs" dxfId="361" priority="692" operator="between">
      <formula>0.7</formula>
      <formula>0.9</formula>
    </cfRule>
    <cfRule type="cellIs" dxfId="360" priority="693" operator="lessThan">
      <formula>0.7</formula>
    </cfRule>
  </conditionalFormatting>
  <conditionalFormatting sqref="Q595:Q599">
    <cfRule type="cellIs" dxfId="359" priority="703" operator="greaterThan">
      <formula>0.9</formula>
    </cfRule>
    <cfRule type="cellIs" dxfId="358" priority="704" operator="between">
      <formula>0.7</formula>
      <formula>0.9</formula>
    </cfRule>
    <cfRule type="cellIs" dxfId="357" priority="705" operator="lessThan">
      <formula>0.7</formula>
    </cfRule>
  </conditionalFormatting>
  <conditionalFormatting sqref="Q601:Q605">
    <cfRule type="cellIs" dxfId="356" priority="682" operator="greaterThan">
      <formula>0.9</formula>
    </cfRule>
    <cfRule type="cellIs" dxfId="355" priority="683" operator="between">
      <formula>0.7</formula>
      <formula>0.9</formula>
    </cfRule>
    <cfRule type="cellIs" dxfId="354" priority="684" operator="lessThan">
      <formula>0.7</formula>
    </cfRule>
  </conditionalFormatting>
  <conditionalFormatting sqref="Q607:Q609">
    <cfRule type="cellIs" dxfId="353" priority="673" operator="greaterThan">
      <formula>0.9</formula>
    </cfRule>
    <cfRule type="cellIs" dxfId="352" priority="674" operator="between">
      <formula>0.7</formula>
      <formula>0.9</formula>
    </cfRule>
    <cfRule type="cellIs" dxfId="351" priority="675" operator="lessThan">
      <formula>0.7</formula>
    </cfRule>
  </conditionalFormatting>
  <conditionalFormatting sqref="Q611:Q613">
    <cfRule type="cellIs" dxfId="350" priority="664" operator="greaterThan">
      <formula>0.9</formula>
    </cfRule>
    <cfRule type="cellIs" dxfId="349" priority="665" operator="between">
      <formula>0.7</formula>
      <formula>0.9</formula>
    </cfRule>
    <cfRule type="cellIs" dxfId="348" priority="666" operator="lessThan">
      <formula>0.7</formula>
    </cfRule>
  </conditionalFormatting>
  <conditionalFormatting sqref="Q615:Q619">
    <cfRule type="cellIs" dxfId="347" priority="655" operator="greaterThan">
      <formula>0.9</formula>
    </cfRule>
    <cfRule type="cellIs" dxfId="346" priority="656" operator="between">
      <formula>0.7</formula>
      <formula>0.9</formula>
    </cfRule>
    <cfRule type="cellIs" dxfId="345" priority="657" operator="lessThan">
      <formula>0.7</formula>
    </cfRule>
  </conditionalFormatting>
  <conditionalFormatting sqref="Q621:Q623">
    <cfRule type="cellIs" dxfId="344" priority="646" operator="greaterThan">
      <formula>0.9</formula>
    </cfRule>
    <cfRule type="cellIs" dxfId="343" priority="647" operator="between">
      <formula>0.7</formula>
      <formula>0.9</formula>
    </cfRule>
    <cfRule type="cellIs" dxfId="342" priority="648" operator="lessThan">
      <formula>0.7</formula>
    </cfRule>
  </conditionalFormatting>
  <conditionalFormatting sqref="Q625:Q629">
    <cfRule type="cellIs" dxfId="341" priority="640" operator="greaterThan">
      <formula>0.9</formula>
    </cfRule>
    <cfRule type="cellIs" dxfId="340" priority="641" operator="between">
      <formula>0.7</formula>
      <formula>0.9</formula>
    </cfRule>
    <cfRule type="cellIs" dxfId="339" priority="642" operator="lessThan">
      <formula>0.7</formula>
    </cfRule>
  </conditionalFormatting>
  <conditionalFormatting sqref="Q631:Q635">
    <cfRule type="cellIs" dxfId="338" priority="622" operator="greaterThan">
      <formula>0.9</formula>
    </cfRule>
    <cfRule type="cellIs" dxfId="337" priority="623" operator="between">
      <formula>0.7</formula>
      <formula>0.9</formula>
    </cfRule>
    <cfRule type="cellIs" dxfId="336" priority="624" operator="lessThan">
      <formula>0.7</formula>
    </cfRule>
  </conditionalFormatting>
  <conditionalFormatting sqref="Q637:Q641">
    <cfRule type="cellIs" dxfId="335" priority="610" operator="greaterThan">
      <formula>0.9</formula>
    </cfRule>
    <cfRule type="cellIs" dxfId="334" priority="611" operator="between">
      <formula>0.7</formula>
      <formula>0.9</formula>
    </cfRule>
    <cfRule type="cellIs" dxfId="333" priority="612" operator="lessThan">
      <formula>0.7</formula>
    </cfRule>
  </conditionalFormatting>
  <conditionalFormatting sqref="Q643:Q647">
    <cfRule type="cellIs" dxfId="332" priority="601" operator="greaterThan">
      <formula>0.9</formula>
    </cfRule>
    <cfRule type="cellIs" dxfId="331" priority="602" operator="between">
      <formula>0.7</formula>
      <formula>0.9</formula>
    </cfRule>
    <cfRule type="cellIs" dxfId="330" priority="603" operator="lessThan">
      <formula>0.7</formula>
    </cfRule>
  </conditionalFormatting>
  <conditionalFormatting sqref="Q649:Q651">
    <cfRule type="cellIs" dxfId="329" priority="628" operator="greaterThan">
      <formula>0.9</formula>
    </cfRule>
    <cfRule type="cellIs" dxfId="328" priority="629" operator="between">
      <formula>0.7</formula>
      <formula>0.9</formula>
    </cfRule>
    <cfRule type="cellIs" dxfId="327" priority="630" operator="lessThan">
      <formula>0.7</formula>
    </cfRule>
  </conditionalFormatting>
  <conditionalFormatting sqref="P80:P84">
    <cfRule type="cellIs" dxfId="326" priority="331" operator="greaterThan">
      <formula>0.9</formula>
    </cfRule>
    <cfRule type="cellIs" dxfId="325" priority="332" operator="between">
      <formula>0.7</formula>
      <formula>0.9</formula>
    </cfRule>
    <cfRule type="cellIs" dxfId="324" priority="333" operator="lessThan">
      <formula>0.7</formula>
    </cfRule>
  </conditionalFormatting>
  <conditionalFormatting sqref="P86:P89">
    <cfRule type="cellIs" dxfId="323" priority="328" operator="greaterThan">
      <formula>0.9</formula>
    </cfRule>
    <cfRule type="cellIs" dxfId="322" priority="329" operator="between">
      <formula>0.7</formula>
      <formula>0.9</formula>
    </cfRule>
    <cfRule type="cellIs" dxfId="321" priority="330" operator="lessThan">
      <formula>0.7</formula>
    </cfRule>
  </conditionalFormatting>
  <conditionalFormatting sqref="P91:P93">
    <cfRule type="cellIs" dxfId="320" priority="325" operator="greaterThan">
      <formula>0.9</formula>
    </cfRule>
    <cfRule type="cellIs" dxfId="319" priority="326" operator="between">
      <formula>0.7</formula>
      <formula>0.9</formula>
    </cfRule>
    <cfRule type="cellIs" dxfId="318" priority="327" operator="lessThan">
      <formula>0.7</formula>
    </cfRule>
  </conditionalFormatting>
  <conditionalFormatting sqref="P95:P99">
    <cfRule type="cellIs" dxfId="317" priority="322" operator="greaterThan">
      <formula>0.9</formula>
    </cfRule>
    <cfRule type="cellIs" dxfId="316" priority="323" operator="between">
      <formula>0.7</formula>
      <formula>0.9</formula>
    </cfRule>
    <cfRule type="cellIs" dxfId="315" priority="324" operator="lessThan">
      <formula>0.7</formula>
    </cfRule>
  </conditionalFormatting>
  <conditionalFormatting sqref="P101:P103">
    <cfRule type="cellIs" dxfId="314" priority="319" operator="greaterThan">
      <formula>0.9</formula>
    </cfRule>
    <cfRule type="cellIs" dxfId="313" priority="320" operator="between">
      <formula>0.7</formula>
      <formula>0.9</formula>
    </cfRule>
    <cfRule type="cellIs" dxfId="312" priority="321" operator="lessThan">
      <formula>0.7</formula>
    </cfRule>
  </conditionalFormatting>
  <conditionalFormatting sqref="P105:P109">
    <cfRule type="cellIs" dxfId="311" priority="316" operator="greaterThan">
      <formula>0.9</formula>
    </cfRule>
    <cfRule type="cellIs" dxfId="310" priority="317" operator="between">
      <formula>0.7</formula>
      <formula>0.9</formula>
    </cfRule>
    <cfRule type="cellIs" dxfId="309" priority="318" operator="lessThan">
      <formula>0.7</formula>
    </cfRule>
  </conditionalFormatting>
  <conditionalFormatting sqref="P111:P113">
    <cfRule type="cellIs" dxfId="308" priority="313" operator="greaterThan">
      <formula>0.9</formula>
    </cfRule>
    <cfRule type="cellIs" dxfId="307" priority="314" operator="between">
      <formula>0.7</formula>
      <formula>0.9</formula>
    </cfRule>
    <cfRule type="cellIs" dxfId="306" priority="315" operator="lessThan">
      <formula>0.7</formula>
    </cfRule>
  </conditionalFormatting>
  <conditionalFormatting sqref="P115:P118">
    <cfRule type="cellIs" dxfId="305" priority="310" operator="greaterThan">
      <formula>0.9</formula>
    </cfRule>
    <cfRule type="cellIs" dxfId="304" priority="311" operator="between">
      <formula>0.7</formula>
      <formula>0.9</formula>
    </cfRule>
    <cfRule type="cellIs" dxfId="303" priority="312" operator="lessThan">
      <formula>0.7</formula>
    </cfRule>
  </conditionalFormatting>
  <conditionalFormatting sqref="P120:P132">
    <cfRule type="cellIs" dxfId="302" priority="307" operator="greaterThan">
      <formula>0.9</formula>
    </cfRule>
    <cfRule type="cellIs" dxfId="301" priority="308" operator="between">
      <formula>0.7</formula>
      <formula>0.9</formula>
    </cfRule>
    <cfRule type="cellIs" dxfId="300" priority="309" operator="lessThan">
      <formula>0.7</formula>
    </cfRule>
  </conditionalFormatting>
  <conditionalFormatting sqref="P134:P138">
    <cfRule type="cellIs" dxfId="299" priority="304" operator="greaterThan">
      <formula>0.9</formula>
    </cfRule>
    <cfRule type="cellIs" dxfId="298" priority="305" operator="between">
      <formula>0.7</formula>
      <formula>0.9</formula>
    </cfRule>
    <cfRule type="cellIs" dxfId="297" priority="306" operator="lessThan">
      <formula>0.7</formula>
    </cfRule>
  </conditionalFormatting>
  <conditionalFormatting sqref="P140:P144">
    <cfRule type="cellIs" dxfId="296" priority="301" operator="greaterThan">
      <formula>0.9</formula>
    </cfRule>
    <cfRule type="cellIs" dxfId="295" priority="302" operator="between">
      <formula>0.7</formula>
      <formula>0.9</formula>
    </cfRule>
    <cfRule type="cellIs" dxfId="294" priority="303" operator="lessThan">
      <formula>0.7</formula>
    </cfRule>
  </conditionalFormatting>
  <conditionalFormatting sqref="P146:P150">
    <cfRule type="cellIs" dxfId="293" priority="298" operator="greaterThan">
      <formula>0.9</formula>
    </cfRule>
    <cfRule type="cellIs" dxfId="292" priority="299" operator="between">
      <formula>0.7</formula>
      <formula>0.9</formula>
    </cfRule>
    <cfRule type="cellIs" dxfId="291" priority="300" operator="lessThan">
      <formula>0.7</formula>
    </cfRule>
  </conditionalFormatting>
  <conditionalFormatting sqref="P152:P156">
    <cfRule type="cellIs" dxfId="290" priority="295" operator="greaterThan">
      <formula>0.9</formula>
    </cfRule>
    <cfRule type="cellIs" dxfId="289" priority="296" operator="between">
      <formula>0.7</formula>
      <formula>0.9</formula>
    </cfRule>
    <cfRule type="cellIs" dxfId="288" priority="297" operator="lessThan">
      <formula>0.7</formula>
    </cfRule>
  </conditionalFormatting>
  <conditionalFormatting sqref="P158:P162">
    <cfRule type="cellIs" dxfId="287" priority="292" operator="greaterThan">
      <formula>0.9</formula>
    </cfRule>
    <cfRule type="cellIs" dxfId="286" priority="293" operator="between">
      <formula>0.7</formula>
      <formula>0.9</formula>
    </cfRule>
    <cfRule type="cellIs" dxfId="285" priority="294" operator="lessThan">
      <formula>0.7</formula>
    </cfRule>
  </conditionalFormatting>
  <conditionalFormatting sqref="P164:P166">
    <cfRule type="cellIs" dxfId="284" priority="289" operator="greaterThan">
      <formula>0.9</formula>
    </cfRule>
    <cfRule type="cellIs" dxfId="283" priority="290" operator="between">
      <formula>0.7</formula>
      <formula>0.9</formula>
    </cfRule>
    <cfRule type="cellIs" dxfId="282" priority="291" operator="lessThan">
      <formula>0.7</formula>
    </cfRule>
  </conditionalFormatting>
  <conditionalFormatting sqref="P168:P170">
    <cfRule type="cellIs" dxfId="281" priority="286" operator="greaterThan">
      <formula>0.9</formula>
    </cfRule>
    <cfRule type="cellIs" dxfId="280" priority="287" operator="between">
      <formula>0.7</formula>
      <formula>0.9</formula>
    </cfRule>
    <cfRule type="cellIs" dxfId="279" priority="288" operator="lessThan">
      <formula>0.7</formula>
    </cfRule>
  </conditionalFormatting>
  <conditionalFormatting sqref="P172:P176">
    <cfRule type="cellIs" dxfId="278" priority="283" operator="greaterThan">
      <formula>0.9</formula>
    </cfRule>
    <cfRule type="cellIs" dxfId="277" priority="284" operator="between">
      <formula>0.7</formula>
      <formula>0.9</formula>
    </cfRule>
    <cfRule type="cellIs" dxfId="276" priority="285" operator="lessThan">
      <formula>0.7</formula>
    </cfRule>
  </conditionalFormatting>
  <conditionalFormatting sqref="P178:P182">
    <cfRule type="cellIs" dxfId="275" priority="280" operator="greaterThan">
      <formula>0.9</formula>
    </cfRule>
    <cfRule type="cellIs" dxfId="274" priority="281" operator="between">
      <formula>0.7</formula>
      <formula>0.9</formula>
    </cfRule>
    <cfRule type="cellIs" dxfId="273" priority="282" operator="lessThan">
      <formula>0.7</formula>
    </cfRule>
  </conditionalFormatting>
  <conditionalFormatting sqref="P184:P188">
    <cfRule type="cellIs" dxfId="272" priority="277" operator="greaterThan">
      <formula>0.9</formula>
    </cfRule>
    <cfRule type="cellIs" dxfId="271" priority="278" operator="between">
      <formula>0.7</formula>
      <formula>0.9</formula>
    </cfRule>
    <cfRule type="cellIs" dxfId="270" priority="279" operator="lessThan">
      <formula>0.7</formula>
    </cfRule>
  </conditionalFormatting>
  <conditionalFormatting sqref="P190:P194">
    <cfRule type="cellIs" dxfId="269" priority="274" operator="greaterThan">
      <formula>0.9</formula>
    </cfRule>
    <cfRule type="cellIs" dxfId="268" priority="275" operator="between">
      <formula>0.7</formula>
      <formula>0.9</formula>
    </cfRule>
    <cfRule type="cellIs" dxfId="267" priority="276" operator="lessThan">
      <formula>0.7</formula>
    </cfRule>
  </conditionalFormatting>
  <conditionalFormatting sqref="P196:P200">
    <cfRule type="cellIs" dxfId="266" priority="271" operator="greaterThan">
      <formula>0.9</formula>
    </cfRule>
    <cfRule type="cellIs" dxfId="265" priority="272" operator="between">
      <formula>0.7</formula>
      <formula>0.9</formula>
    </cfRule>
    <cfRule type="cellIs" dxfId="264" priority="273" operator="lessThan">
      <formula>0.7</formula>
    </cfRule>
  </conditionalFormatting>
  <conditionalFormatting sqref="P202:P206">
    <cfRule type="cellIs" dxfId="263" priority="268" operator="greaterThan">
      <formula>0.9</formula>
    </cfRule>
    <cfRule type="cellIs" dxfId="262" priority="269" operator="between">
      <formula>0.7</formula>
      <formula>0.9</formula>
    </cfRule>
    <cfRule type="cellIs" dxfId="261" priority="270" operator="lessThan">
      <formula>0.7</formula>
    </cfRule>
  </conditionalFormatting>
  <conditionalFormatting sqref="P248:Q260">
    <cfRule type="cellIs" dxfId="260" priority="262" operator="greaterThan">
      <formula>0.9</formula>
    </cfRule>
    <cfRule type="cellIs" dxfId="259" priority="263" operator="between">
      <formula>0.7</formula>
      <formula>0.9</formula>
    </cfRule>
    <cfRule type="cellIs" dxfId="258" priority="264" operator="lessThan">
      <formula>0.7</formula>
    </cfRule>
  </conditionalFormatting>
  <conditionalFormatting sqref="P262:P264">
    <cfRule type="cellIs" dxfId="257" priority="259" operator="greaterThan">
      <formula>0.9</formula>
    </cfRule>
    <cfRule type="cellIs" dxfId="256" priority="260" operator="between">
      <formula>0.7</formula>
      <formula>0.9</formula>
    </cfRule>
    <cfRule type="cellIs" dxfId="255" priority="261" operator="lessThan">
      <formula>0.7</formula>
    </cfRule>
  </conditionalFormatting>
  <conditionalFormatting sqref="P266:P278">
    <cfRule type="cellIs" dxfId="254" priority="256" operator="greaterThan">
      <formula>0.9</formula>
    </cfRule>
    <cfRule type="cellIs" dxfId="253" priority="257" operator="between">
      <formula>0.7</formula>
      <formula>0.9</formula>
    </cfRule>
    <cfRule type="cellIs" dxfId="252" priority="258" operator="lessThan">
      <formula>0.7</formula>
    </cfRule>
  </conditionalFormatting>
  <conditionalFormatting sqref="P280:P292">
    <cfRule type="cellIs" dxfId="251" priority="253" operator="greaterThan">
      <formula>0.9</formula>
    </cfRule>
    <cfRule type="cellIs" dxfId="250" priority="254" operator="between">
      <formula>0.7</formula>
      <formula>0.9</formula>
    </cfRule>
    <cfRule type="cellIs" dxfId="249" priority="255" operator="lessThan">
      <formula>0.7</formula>
    </cfRule>
  </conditionalFormatting>
  <conditionalFormatting sqref="P294:P306">
    <cfRule type="cellIs" dxfId="248" priority="250" operator="greaterThan">
      <formula>0.9</formula>
    </cfRule>
    <cfRule type="cellIs" dxfId="247" priority="251" operator="between">
      <formula>0.7</formula>
      <formula>0.9</formula>
    </cfRule>
    <cfRule type="cellIs" dxfId="246" priority="252" operator="lessThan">
      <formula>0.7</formula>
    </cfRule>
  </conditionalFormatting>
  <conditionalFormatting sqref="P308:P309">
    <cfRule type="cellIs" dxfId="245" priority="247" operator="greaterThan">
      <formula>0.9</formula>
    </cfRule>
    <cfRule type="cellIs" dxfId="244" priority="248" operator="between">
      <formula>0.7</formula>
      <formula>0.9</formula>
    </cfRule>
    <cfRule type="cellIs" dxfId="243" priority="249" operator="lessThan">
      <formula>0.7</formula>
    </cfRule>
  </conditionalFormatting>
  <conditionalFormatting sqref="P327:P330">
    <cfRule type="cellIs" dxfId="239" priority="241" operator="greaterThan">
      <formula>0.9</formula>
    </cfRule>
    <cfRule type="cellIs" dxfId="238" priority="242" operator="between">
      <formula>0.7</formula>
      <formula>0.9</formula>
    </cfRule>
    <cfRule type="cellIs" dxfId="237" priority="243" operator="lessThan">
      <formula>0.7</formula>
    </cfRule>
  </conditionalFormatting>
  <conditionalFormatting sqref="P333:P337">
    <cfRule type="cellIs" dxfId="236" priority="238" operator="greaterThan">
      <formula>0.9</formula>
    </cfRule>
    <cfRule type="cellIs" dxfId="235" priority="239" operator="between">
      <formula>0.7</formula>
      <formula>0.9</formula>
    </cfRule>
    <cfRule type="cellIs" dxfId="234" priority="240" operator="lessThan">
      <formula>0.7</formula>
    </cfRule>
  </conditionalFormatting>
  <conditionalFormatting sqref="P339:P343">
    <cfRule type="cellIs" dxfId="233" priority="235" operator="greaterThan">
      <formula>0.9</formula>
    </cfRule>
    <cfRule type="cellIs" dxfId="232" priority="236" operator="between">
      <formula>0.7</formula>
      <formula>0.9</formula>
    </cfRule>
    <cfRule type="cellIs" dxfId="231" priority="237" operator="lessThan">
      <formula>0.7</formula>
    </cfRule>
  </conditionalFormatting>
  <conditionalFormatting sqref="P349:P353">
    <cfRule type="cellIs" dxfId="227" priority="229" operator="greaterThan">
      <formula>0.9</formula>
    </cfRule>
    <cfRule type="cellIs" dxfId="226" priority="230" operator="between">
      <formula>0.7</formula>
      <formula>0.9</formula>
    </cfRule>
    <cfRule type="cellIs" dxfId="225" priority="231" operator="lessThan">
      <formula>0.7</formula>
    </cfRule>
  </conditionalFormatting>
  <conditionalFormatting sqref="P355:P359">
    <cfRule type="cellIs" dxfId="224" priority="226" operator="greaterThan">
      <formula>0.9</formula>
    </cfRule>
    <cfRule type="cellIs" dxfId="223" priority="227" operator="between">
      <formula>0.7</formula>
      <formula>0.9</formula>
    </cfRule>
    <cfRule type="cellIs" dxfId="222" priority="228" operator="lessThan">
      <formula>0.7</formula>
    </cfRule>
  </conditionalFormatting>
  <conditionalFormatting sqref="P365:P377">
    <cfRule type="cellIs" dxfId="221" priority="220" operator="greaterThan">
      <formula>0.9</formula>
    </cfRule>
    <cfRule type="cellIs" dxfId="220" priority="221" operator="between">
      <formula>0.7</formula>
      <formula>0.9</formula>
    </cfRule>
    <cfRule type="cellIs" dxfId="219" priority="222" operator="lessThan">
      <formula>0.7</formula>
    </cfRule>
  </conditionalFormatting>
  <conditionalFormatting sqref="P380">
    <cfRule type="cellIs" dxfId="218" priority="217" operator="greaterThan">
      <formula>0.9</formula>
    </cfRule>
    <cfRule type="cellIs" dxfId="217" priority="218" operator="between">
      <formula>0.7</formula>
      <formula>0.9</formula>
    </cfRule>
    <cfRule type="cellIs" dxfId="216" priority="219" operator="lessThan">
      <formula>0.7</formula>
    </cfRule>
  </conditionalFormatting>
  <conditionalFormatting sqref="P379">
    <cfRule type="cellIs" dxfId="215" priority="214" operator="greaterThan">
      <formula>0.9</formula>
    </cfRule>
    <cfRule type="cellIs" dxfId="214" priority="215" operator="between">
      <formula>0.7</formula>
      <formula>0.9</formula>
    </cfRule>
    <cfRule type="cellIs" dxfId="213" priority="216" operator="lessThan">
      <formula>0.7</formula>
    </cfRule>
  </conditionalFormatting>
  <conditionalFormatting sqref="P382:P394">
    <cfRule type="cellIs" dxfId="212" priority="211" operator="greaterThan">
      <formula>0.9</formula>
    </cfRule>
    <cfRule type="cellIs" dxfId="211" priority="212" operator="between">
      <formula>0.7</formula>
      <formula>0.9</formula>
    </cfRule>
    <cfRule type="cellIs" dxfId="210" priority="213" operator="lessThan">
      <formula>0.7</formula>
    </cfRule>
  </conditionalFormatting>
  <conditionalFormatting sqref="P396:P408">
    <cfRule type="cellIs" dxfId="209" priority="208" operator="greaterThan">
      <formula>0.9</formula>
    </cfRule>
    <cfRule type="cellIs" dxfId="208" priority="209" operator="between">
      <formula>0.7</formula>
      <formula>0.9</formula>
    </cfRule>
    <cfRule type="cellIs" dxfId="207" priority="210" operator="lessThan">
      <formula>0.7</formula>
    </cfRule>
  </conditionalFormatting>
  <conditionalFormatting sqref="P410:P422">
    <cfRule type="cellIs" dxfId="206" priority="205" operator="greaterThan">
      <formula>0.9</formula>
    </cfRule>
    <cfRule type="cellIs" dxfId="205" priority="206" operator="between">
      <formula>0.7</formula>
      <formula>0.9</formula>
    </cfRule>
    <cfRule type="cellIs" dxfId="204" priority="207" operator="lessThan">
      <formula>0.7</formula>
    </cfRule>
  </conditionalFormatting>
  <conditionalFormatting sqref="P424:P428">
    <cfRule type="cellIs" dxfId="203" priority="202" operator="greaterThan">
      <formula>0.9</formula>
    </cfRule>
    <cfRule type="cellIs" dxfId="202" priority="203" operator="between">
      <formula>0.7</formula>
      <formula>0.9</formula>
    </cfRule>
    <cfRule type="cellIs" dxfId="201" priority="204" operator="lessThan">
      <formula>0.7</formula>
    </cfRule>
  </conditionalFormatting>
  <conditionalFormatting sqref="P430:P434">
    <cfRule type="cellIs" dxfId="200" priority="199" operator="greaterThan">
      <formula>0.9</formula>
    </cfRule>
    <cfRule type="cellIs" dxfId="199" priority="200" operator="between">
      <formula>0.7</formula>
      <formula>0.9</formula>
    </cfRule>
    <cfRule type="cellIs" dxfId="198" priority="201" operator="lessThan">
      <formula>0.7</formula>
    </cfRule>
  </conditionalFormatting>
  <conditionalFormatting sqref="P436:P438">
    <cfRule type="cellIs" dxfId="197" priority="196" operator="greaterThan">
      <formula>0.9</formula>
    </cfRule>
    <cfRule type="cellIs" dxfId="196" priority="197" operator="between">
      <formula>0.7</formula>
      <formula>0.9</formula>
    </cfRule>
    <cfRule type="cellIs" dxfId="195" priority="198" operator="lessThan">
      <formula>0.7</formula>
    </cfRule>
  </conditionalFormatting>
  <conditionalFormatting sqref="P440:P442">
    <cfRule type="cellIs" dxfId="194" priority="193" operator="greaterThan">
      <formula>0.9</formula>
    </cfRule>
    <cfRule type="cellIs" dxfId="193" priority="194" operator="between">
      <formula>0.7</formula>
      <formula>0.9</formula>
    </cfRule>
    <cfRule type="cellIs" dxfId="192" priority="195" operator="lessThan">
      <formula>0.7</formula>
    </cfRule>
  </conditionalFormatting>
  <conditionalFormatting sqref="P444:P446">
    <cfRule type="cellIs" dxfId="191" priority="190" operator="greaterThan">
      <formula>0.9</formula>
    </cfRule>
    <cfRule type="cellIs" dxfId="190" priority="191" operator="between">
      <formula>0.7</formula>
      <formula>0.9</formula>
    </cfRule>
    <cfRule type="cellIs" dxfId="189" priority="192" operator="lessThan">
      <formula>0.7</formula>
    </cfRule>
  </conditionalFormatting>
  <conditionalFormatting sqref="P448:P450">
    <cfRule type="cellIs" dxfId="188" priority="187" operator="greaterThan">
      <formula>0.9</formula>
    </cfRule>
    <cfRule type="cellIs" dxfId="187" priority="188" operator="between">
      <formula>0.7</formula>
      <formula>0.9</formula>
    </cfRule>
    <cfRule type="cellIs" dxfId="186" priority="189" operator="lessThan">
      <formula>0.7</formula>
    </cfRule>
  </conditionalFormatting>
  <conditionalFormatting sqref="P452:P456">
    <cfRule type="cellIs" dxfId="185" priority="184" operator="greaterThan">
      <formula>0.9</formula>
    </cfRule>
    <cfRule type="cellIs" dxfId="184" priority="185" operator="between">
      <formula>0.7</formula>
      <formula>0.9</formula>
    </cfRule>
    <cfRule type="cellIs" dxfId="183" priority="186" operator="lessThan">
      <formula>0.7</formula>
    </cfRule>
  </conditionalFormatting>
  <conditionalFormatting sqref="P458:P460">
    <cfRule type="cellIs" dxfId="182" priority="181" operator="greaterThan">
      <formula>0.9</formula>
    </cfRule>
    <cfRule type="cellIs" dxfId="181" priority="182" operator="between">
      <formula>0.7</formula>
      <formula>0.9</formula>
    </cfRule>
    <cfRule type="cellIs" dxfId="180" priority="183" operator="lessThan">
      <formula>0.7</formula>
    </cfRule>
  </conditionalFormatting>
  <conditionalFormatting sqref="P462:P464">
    <cfRule type="cellIs" dxfId="179" priority="178" operator="greaterThan">
      <formula>0.9</formula>
    </cfRule>
    <cfRule type="cellIs" dxfId="178" priority="179" operator="between">
      <formula>0.7</formula>
      <formula>0.9</formula>
    </cfRule>
    <cfRule type="cellIs" dxfId="177" priority="180" operator="lessThan">
      <formula>0.7</formula>
    </cfRule>
  </conditionalFormatting>
  <conditionalFormatting sqref="P466:P468">
    <cfRule type="cellIs" dxfId="176" priority="175" operator="greaterThan">
      <formula>0.9</formula>
    </cfRule>
    <cfRule type="cellIs" dxfId="175" priority="176" operator="between">
      <formula>0.7</formula>
      <formula>0.9</formula>
    </cfRule>
    <cfRule type="cellIs" dxfId="174" priority="177" operator="lessThan">
      <formula>0.7</formula>
    </cfRule>
  </conditionalFormatting>
  <conditionalFormatting sqref="P470:P472">
    <cfRule type="cellIs" dxfId="173" priority="172" operator="greaterThan">
      <formula>0.9</formula>
    </cfRule>
    <cfRule type="cellIs" dxfId="172" priority="173" operator="between">
      <formula>0.7</formula>
      <formula>0.9</formula>
    </cfRule>
    <cfRule type="cellIs" dxfId="171" priority="174" operator="lessThan">
      <formula>0.7</formula>
    </cfRule>
  </conditionalFormatting>
  <conditionalFormatting sqref="P474:P478">
    <cfRule type="cellIs" dxfId="170" priority="169" operator="greaterThan">
      <formula>0.9</formula>
    </cfRule>
    <cfRule type="cellIs" dxfId="169" priority="170" operator="between">
      <formula>0.7</formula>
      <formula>0.9</formula>
    </cfRule>
    <cfRule type="cellIs" dxfId="168" priority="171" operator="lessThan">
      <formula>0.7</formula>
    </cfRule>
  </conditionalFormatting>
  <conditionalFormatting sqref="P480:P482">
    <cfRule type="cellIs" dxfId="167" priority="166" operator="greaterThan">
      <formula>0.9</formula>
    </cfRule>
    <cfRule type="cellIs" dxfId="166" priority="167" operator="between">
      <formula>0.7</formula>
      <formula>0.9</formula>
    </cfRule>
    <cfRule type="cellIs" dxfId="165" priority="168" operator="lessThan">
      <formula>0.7</formula>
    </cfRule>
  </conditionalFormatting>
  <conditionalFormatting sqref="P484:P487">
    <cfRule type="cellIs" dxfId="164" priority="163" operator="greaterThan">
      <formula>0.9</formula>
    </cfRule>
    <cfRule type="cellIs" dxfId="163" priority="164" operator="between">
      <formula>0.7</formula>
      <formula>0.9</formula>
    </cfRule>
    <cfRule type="cellIs" dxfId="162" priority="165" operator="lessThan">
      <formula>0.7</formula>
    </cfRule>
  </conditionalFormatting>
  <conditionalFormatting sqref="P489:P491">
    <cfRule type="cellIs" dxfId="161" priority="160" operator="greaterThan">
      <formula>0.9</formula>
    </cfRule>
    <cfRule type="cellIs" dxfId="160" priority="161" operator="between">
      <formula>0.7</formula>
      <formula>0.9</formula>
    </cfRule>
    <cfRule type="cellIs" dxfId="159" priority="162" operator="lessThan">
      <formula>0.7</formula>
    </cfRule>
  </conditionalFormatting>
  <conditionalFormatting sqref="P493:P495">
    <cfRule type="cellIs" dxfId="158" priority="157" operator="greaterThan">
      <formula>0.9</formula>
    </cfRule>
    <cfRule type="cellIs" dxfId="157" priority="158" operator="between">
      <formula>0.7</formula>
      <formula>0.9</formula>
    </cfRule>
    <cfRule type="cellIs" dxfId="156" priority="159" operator="lessThan">
      <formula>0.7</formula>
    </cfRule>
  </conditionalFormatting>
  <conditionalFormatting sqref="P497:P498">
    <cfRule type="cellIs" dxfId="155" priority="154" operator="greaterThan">
      <formula>0.9</formula>
    </cfRule>
    <cfRule type="cellIs" dxfId="154" priority="155" operator="between">
      <formula>0.7</formula>
      <formula>0.9</formula>
    </cfRule>
    <cfRule type="cellIs" dxfId="153" priority="156" operator="lessThan">
      <formula>0.7</formula>
    </cfRule>
  </conditionalFormatting>
  <conditionalFormatting sqref="P500:P501">
    <cfRule type="cellIs" dxfId="152" priority="151" operator="greaterThan">
      <formula>0.9</formula>
    </cfRule>
    <cfRule type="cellIs" dxfId="151" priority="152" operator="between">
      <formula>0.7</formula>
      <formula>0.9</formula>
    </cfRule>
    <cfRule type="cellIs" dxfId="150" priority="153" operator="lessThan">
      <formula>0.7</formula>
    </cfRule>
  </conditionalFormatting>
  <conditionalFormatting sqref="P503:P507">
    <cfRule type="cellIs" dxfId="149" priority="148" operator="greaterThan">
      <formula>0.9</formula>
    </cfRule>
    <cfRule type="cellIs" dxfId="148" priority="149" operator="between">
      <formula>0.7</formula>
      <formula>0.9</formula>
    </cfRule>
    <cfRule type="cellIs" dxfId="147" priority="150" operator="lessThan">
      <formula>0.7</formula>
    </cfRule>
  </conditionalFormatting>
  <conditionalFormatting sqref="P509:P511">
    <cfRule type="cellIs" dxfId="146" priority="145" operator="greaterThan">
      <formula>0.9</formula>
    </cfRule>
    <cfRule type="cellIs" dxfId="145" priority="146" operator="between">
      <formula>0.7</formula>
      <formula>0.9</formula>
    </cfRule>
    <cfRule type="cellIs" dxfId="144" priority="147" operator="lessThan">
      <formula>0.7</formula>
    </cfRule>
  </conditionalFormatting>
  <conditionalFormatting sqref="P513:P515">
    <cfRule type="cellIs" dxfId="143" priority="142" operator="greaterThan">
      <formula>0.9</formula>
    </cfRule>
    <cfRule type="cellIs" dxfId="142" priority="143" operator="between">
      <formula>0.7</formula>
      <formula>0.9</formula>
    </cfRule>
    <cfRule type="cellIs" dxfId="141" priority="144" operator="lessThan">
      <formula>0.7</formula>
    </cfRule>
  </conditionalFormatting>
  <conditionalFormatting sqref="P517:P521">
    <cfRule type="cellIs" dxfId="140" priority="139" operator="greaterThan">
      <formula>0.9</formula>
    </cfRule>
    <cfRule type="cellIs" dxfId="139" priority="140" operator="between">
      <formula>0.7</formula>
      <formula>0.9</formula>
    </cfRule>
    <cfRule type="cellIs" dxfId="138" priority="141" operator="lessThan">
      <formula>0.7</formula>
    </cfRule>
  </conditionalFormatting>
  <conditionalFormatting sqref="P523:P527">
    <cfRule type="cellIs" dxfId="137" priority="136" operator="greaterThan">
      <formula>0.9</formula>
    </cfRule>
    <cfRule type="cellIs" dxfId="136" priority="137" operator="between">
      <formula>0.7</formula>
      <formula>0.9</formula>
    </cfRule>
    <cfRule type="cellIs" dxfId="135" priority="138" operator="lessThan">
      <formula>0.7</formula>
    </cfRule>
  </conditionalFormatting>
  <conditionalFormatting sqref="P529:P533">
    <cfRule type="cellIs" dxfId="134" priority="133" operator="greaterThan">
      <formula>0.9</formula>
    </cfRule>
    <cfRule type="cellIs" dxfId="133" priority="134" operator="between">
      <formula>0.7</formula>
      <formula>0.9</formula>
    </cfRule>
    <cfRule type="cellIs" dxfId="132" priority="135" operator="lessThan">
      <formula>0.7</formula>
    </cfRule>
  </conditionalFormatting>
  <conditionalFormatting sqref="P535:P539">
    <cfRule type="cellIs" dxfId="131" priority="130" operator="greaterThan">
      <formula>0.9</formula>
    </cfRule>
    <cfRule type="cellIs" dxfId="130" priority="131" operator="between">
      <formula>0.7</formula>
      <formula>0.9</formula>
    </cfRule>
    <cfRule type="cellIs" dxfId="129" priority="132" operator="lessThan">
      <formula>0.7</formula>
    </cfRule>
  </conditionalFormatting>
  <conditionalFormatting sqref="P541:P545">
    <cfRule type="cellIs" dxfId="128" priority="127" operator="greaterThan">
      <formula>0.9</formula>
    </cfRule>
    <cfRule type="cellIs" dxfId="127" priority="128" operator="between">
      <formula>0.7</formula>
      <formula>0.9</formula>
    </cfRule>
    <cfRule type="cellIs" dxfId="126" priority="129" operator="lessThan">
      <formula>0.7</formula>
    </cfRule>
  </conditionalFormatting>
  <conditionalFormatting sqref="P547:P549">
    <cfRule type="cellIs" dxfId="125" priority="124" operator="greaterThan">
      <formula>0.9</formula>
    </cfRule>
    <cfRule type="cellIs" dxfId="124" priority="125" operator="between">
      <formula>0.7</formula>
      <formula>0.9</formula>
    </cfRule>
    <cfRule type="cellIs" dxfId="123" priority="126" operator="lessThan">
      <formula>0.7</formula>
    </cfRule>
  </conditionalFormatting>
  <conditionalFormatting sqref="P551:P553">
    <cfRule type="cellIs" dxfId="122" priority="121" operator="greaterThan">
      <formula>0.9</formula>
    </cfRule>
    <cfRule type="cellIs" dxfId="121" priority="122" operator="between">
      <formula>0.7</formula>
      <formula>0.9</formula>
    </cfRule>
    <cfRule type="cellIs" dxfId="120" priority="123" operator="lessThan">
      <formula>0.7</formula>
    </cfRule>
  </conditionalFormatting>
  <conditionalFormatting sqref="P555:P557">
    <cfRule type="cellIs" dxfId="119" priority="118" operator="greaterThan">
      <formula>0.9</formula>
    </cfRule>
    <cfRule type="cellIs" dxfId="118" priority="119" operator="between">
      <formula>0.7</formula>
      <formula>0.9</formula>
    </cfRule>
    <cfRule type="cellIs" dxfId="117" priority="120" operator="lessThan">
      <formula>0.7</formula>
    </cfRule>
  </conditionalFormatting>
  <conditionalFormatting sqref="P559:P561">
    <cfRule type="cellIs" dxfId="116" priority="115" operator="greaterThan">
      <formula>0.9</formula>
    </cfRule>
    <cfRule type="cellIs" dxfId="115" priority="116" operator="between">
      <formula>0.7</formula>
      <formula>0.9</formula>
    </cfRule>
    <cfRule type="cellIs" dxfId="114" priority="117" operator="lessThan">
      <formula>0.7</formula>
    </cfRule>
  </conditionalFormatting>
  <conditionalFormatting sqref="P563:P565">
    <cfRule type="cellIs" dxfId="113" priority="112" operator="greaterThan">
      <formula>0.9</formula>
    </cfRule>
    <cfRule type="cellIs" dxfId="112" priority="113" operator="between">
      <formula>0.7</formula>
      <formula>0.9</formula>
    </cfRule>
    <cfRule type="cellIs" dxfId="111" priority="114" operator="lessThan">
      <formula>0.7</formula>
    </cfRule>
  </conditionalFormatting>
  <conditionalFormatting sqref="P567:P569">
    <cfRule type="cellIs" dxfId="110" priority="109" operator="greaterThan">
      <formula>0.9</formula>
    </cfRule>
    <cfRule type="cellIs" dxfId="109" priority="110" operator="between">
      <formula>0.7</formula>
      <formula>0.9</formula>
    </cfRule>
    <cfRule type="cellIs" dxfId="108" priority="111" operator="lessThan">
      <formula>0.7</formula>
    </cfRule>
  </conditionalFormatting>
  <conditionalFormatting sqref="P571:P573">
    <cfRule type="cellIs" dxfId="107" priority="106" operator="greaterThan">
      <formula>0.9</formula>
    </cfRule>
    <cfRule type="cellIs" dxfId="106" priority="107" operator="between">
      <formula>0.7</formula>
      <formula>0.9</formula>
    </cfRule>
    <cfRule type="cellIs" dxfId="105" priority="108" operator="lessThan">
      <formula>0.7</formula>
    </cfRule>
  </conditionalFormatting>
  <conditionalFormatting sqref="P575:P579">
    <cfRule type="cellIs" dxfId="104" priority="103" operator="greaterThan">
      <formula>0.9</formula>
    </cfRule>
    <cfRule type="cellIs" dxfId="103" priority="104" operator="between">
      <formula>0.7</formula>
      <formula>0.9</formula>
    </cfRule>
    <cfRule type="cellIs" dxfId="102" priority="105" operator="lessThan">
      <formula>0.7</formula>
    </cfRule>
  </conditionalFormatting>
  <conditionalFormatting sqref="P581:P585">
    <cfRule type="cellIs" dxfId="101" priority="100" operator="greaterThan">
      <formula>0.9</formula>
    </cfRule>
    <cfRule type="cellIs" dxfId="100" priority="101" operator="between">
      <formula>0.7</formula>
      <formula>0.9</formula>
    </cfRule>
    <cfRule type="cellIs" dxfId="99" priority="102" operator="lessThan">
      <formula>0.7</formula>
    </cfRule>
  </conditionalFormatting>
  <conditionalFormatting sqref="P587:P589">
    <cfRule type="cellIs" dxfId="98" priority="97" operator="greaterThan">
      <formula>0.9</formula>
    </cfRule>
    <cfRule type="cellIs" dxfId="97" priority="98" operator="between">
      <formula>0.7</formula>
      <formula>0.9</formula>
    </cfRule>
    <cfRule type="cellIs" dxfId="96" priority="99" operator="lessThan">
      <formula>0.7</formula>
    </cfRule>
  </conditionalFormatting>
  <conditionalFormatting sqref="P591:P593">
    <cfRule type="cellIs" dxfId="95" priority="94" operator="greaterThan">
      <formula>0.9</formula>
    </cfRule>
    <cfRule type="cellIs" dxfId="94" priority="95" operator="between">
      <formula>0.7</formula>
      <formula>0.9</formula>
    </cfRule>
    <cfRule type="cellIs" dxfId="93" priority="96" operator="lessThan">
      <formula>0.7</formula>
    </cfRule>
  </conditionalFormatting>
  <conditionalFormatting sqref="P595:P599">
    <cfRule type="cellIs" dxfId="92" priority="91" operator="greaterThan">
      <formula>0.9</formula>
    </cfRule>
    <cfRule type="cellIs" dxfId="91" priority="92" operator="between">
      <formula>0.7</formula>
      <formula>0.9</formula>
    </cfRule>
    <cfRule type="cellIs" dxfId="90" priority="93" operator="lessThan">
      <formula>0.7</formula>
    </cfRule>
  </conditionalFormatting>
  <conditionalFormatting sqref="P601:P605">
    <cfRule type="cellIs" dxfId="89" priority="88" operator="greaterThan">
      <formula>0.9</formula>
    </cfRule>
    <cfRule type="cellIs" dxfId="88" priority="89" operator="between">
      <formula>0.7</formula>
      <formula>0.9</formula>
    </cfRule>
    <cfRule type="cellIs" dxfId="87" priority="90" operator="lessThan">
      <formula>0.7</formula>
    </cfRule>
  </conditionalFormatting>
  <conditionalFormatting sqref="P607:P609">
    <cfRule type="cellIs" dxfId="86" priority="85" operator="greaterThan">
      <formula>0.9</formula>
    </cfRule>
    <cfRule type="cellIs" dxfId="85" priority="86" operator="between">
      <formula>0.7</formula>
      <formula>0.9</formula>
    </cfRule>
    <cfRule type="cellIs" dxfId="84" priority="87" operator="lessThan">
      <formula>0.7</formula>
    </cfRule>
  </conditionalFormatting>
  <conditionalFormatting sqref="P611:P613">
    <cfRule type="cellIs" dxfId="83" priority="82" operator="greaterThan">
      <formula>0.9</formula>
    </cfRule>
    <cfRule type="cellIs" dxfId="82" priority="83" operator="between">
      <formula>0.7</formula>
      <formula>0.9</formula>
    </cfRule>
    <cfRule type="cellIs" dxfId="81" priority="84" operator="lessThan">
      <formula>0.7</formula>
    </cfRule>
  </conditionalFormatting>
  <conditionalFormatting sqref="P615:P619">
    <cfRule type="cellIs" dxfId="80" priority="79" operator="greaterThan">
      <formula>0.9</formula>
    </cfRule>
    <cfRule type="cellIs" dxfId="79" priority="80" operator="between">
      <formula>0.7</formula>
      <formula>0.9</formula>
    </cfRule>
    <cfRule type="cellIs" dxfId="78" priority="81" operator="lessThan">
      <formula>0.7</formula>
    </cfRule>
  </conditionalFormatting>
  <conditionalFormatting sqref="P621:P623">
    <cfRule type="cellIs" dxfId="77" priority="76" operator="greaterThan">
      <formula>0.9</formula>
    </cfRule>
    <cfRule type="cellIs" dxfId="76" priority="77" operator="between">
      <formula>0.7</formula>
      <formula>0.9</formula>
    </cfRule>
    <cfRule type="cellIs" dxfId="75" priority="78" operator="lessThan">
      <formula>0.7</formula>
    </cfRule>
  </conditionalFormatting>
  <conditionalFormatting sqref="P625:P629">
    <cfRule type="cellIs" dxfId="74" priority="73" operator="greaterThan">
      <formula>0.9</formula>
    </cfRule>
    <cfRule type="cellIs" dxfId="73" priority="74" operator="between">
      <formula>0.7</formula>
      <formula>0.9</formula>
    </cfRule>
    <cfRule type="cellIs" dxfId="72" priority="75" operator="lessThan">
      <formula>0.7</formula>
    </cfRule>
  </conditionalFormatting>
  <conditionalFormatting sqref="P631:P635">
    <cfRule type="cellIs" dxfId="71" priority="70" operator="greaterThan">
      <formula>0.9</formula>
    </cfRule>
    <cfRule type="cellIs" dxfId="70" priority="71" operator="between">
      <formula>0.7</formula>
      <formula>0.9</formula>
    </cfRule>
    <cfRule type="cellIs" dxfId="69" priority="72" operator="lessThan">
      <formula>0.7</formula>
    </cfRule>
  </conditionalFormatting>
  <conditionalFormatting sqref="P637:P641">
    <cfRule type="cellIs" dxfId="68" priority="67" operator="greaterThan">
      <formula>0.9</formula>
    </cfRule>
    <cfRule type="cellIs" dxfId="67" priority="68" operator="between">
      <formula>0.7</formula>
      <formula>0.9</formula>
    </cfRule>
    <cfRule type="cellIs" dxfId="66" priority="69" operator="lessThan">
      <formula>0.7</formula>
    </cfRule>
  </conditionalFormatting>
  <conditionalFormatting sqref="P643:P647">
    <cfRule type="cellIs" dxfId="65" priority="64" operator="greaterThan">
      <formula>0.9</formula>
    </cfRule>
    <cfRule type="cellIs" dxfId="64" priority="65" operator="between">
      <formula>0.7</formula>
      <formula>0.9</formula>
    </cfRule>
    <cfRule type="cellIs" dxfId="63" priority="66" operator="lessThan">
      <formula>0.7</formula>
    </cfRule>
  </conditionalFormatting>
  <conditionalFormatting sqref="P649:P651">
    <cfRule type="cellIs" dxfId="62" priority="61" operator="greaterThan">
      <formula>0.9</formula>
    </cfRule>
    <cfRule type="cellIs" dxfId="61" priority="62" operator="between">
      <formula>0.7</formula>
      <formula>0.9</formula>
    </cfRule>
    <cfRule type="cellIs" dxfId="60" priority="63" operator="lessThan">
      <formula>0.7</formula>
    </cfRule>
  </conditionalFormatting>
  <conditionalFormatting sqref="M16:O16">
    <cfRule type="cellIs" dxfId="59" priority="58" operator="greaterThan">
      <formula>0.9</formula>
    </cfRule>
    <cfRule type="cellIs" dxfId="58" priority="59" operator="between">
      <formula>0.7</formula>
      <formula>0.9</formula>
    </cfRule>
    <cfRule type="cellIs" dxfId="57" priority="60" operator="lessThan">
      <formula>0.7</formula>
    </cfRule>
  </conditionalFormatting>
  <conditionalFormatting sqref="M22:O22">
    <cfRule type="cellIs" dxfId="56" priority="55" operator="greaterThan">
      <formula>0.9</formula>
    </cfRule>
    <cfRule type="cellIs" dxfId="55" priority="56" operator="between">
      <formula>0.7</formula>
      <formula>0.9</formula>
    </cfRule>
    <cfRule type="cellIs" dxfId="54" priority="57" operator="lessThan">
      <formula>0.7</formula>
    </cfRule>
  </conditionalFormatting>
  <conditionalFormatting sqref="M27:O27">
    <cfRule type="cellIs" dxfId="53" priority="52" operator="greaterThan">
      <formula>0.9</formula>
    </cfRule>
    <cfRule type="cellIs" dxfId="52" priority="53" operator="between">
      <formula>0.7</formula>
      <formula>0.9</formula>
    </cfRule>
    <cfRule type="cellIs" dxfId="51" priority="54" operator="lessThan">
      <formula>0.7</formula>
    </cfRule>
  </conditionalFormatting>
  <conditionalFormatting sqref="M33:O33">
    <cfRule type="cellIs" dxfId="50" priority="49" operator="greaterThan">
      <formula>0.9</formula>
    </cfRule>
    <cfRule type="cellIs" dxfId="49" priority="50" operator="between">
      <formula>0.7</formula>
      <formula>0.9</formula>
    </cfRule>
    <cfRule type="cellIs" dxfId="48" priority="51" operator="lessThan">
      <formula>0.7</formula>
    </cfRule>
  </conditionalFormatting>
  <conditionalFormatting sqref="M36:O36">
    <cfRule type="cellIs" dxfId="47" priority="46" operator="greaterThan">
      <formula>0.9</formula>
    </cfRule>
    <cfRule type="cellIs" dxfId="46" priority="47" operator="between">
      <formula>0.7</formula>
      <formula>0.9</formula>
    </cfRule>
    <cfRule type="cellIs" dxfId="45" priority="48" operator="lessThan">
      <formula>0.7</formula>
    </cfRule>
  </conditionalFormatting>
  <conditionalFormatting sqref="M42:O42">
    <cfRule type="cellIs" dxfId="44" priority="43" operator="greaterThan">
      <formula>0.9</formula>
    </cfRule>
    <cfRule type="cellIs" dxfId="43" priority="44" operator="between">
      <formula>0.7</formula>
      <formula>0.9</formula>
    </cfRule>
    <cfRule type="cellIs" dxfId="42" priority="45" operator="lessThan">
      <formula>0.7</formula>
    </cfRule>
  </conditionalFormatting>
  <conditionalFormatting sqref="M48:O48">
    <cfRule type="cellIs" dxfId="41" priority="40" operator="greaterThan">
      <formula>0.9</formula>
    </cfRule>
    <cfRule type="cellIs" dxfId="40" priority="41" operator="between">
      <formula>0.7</formula>
      <formula>0.9</formula>
    </cfRule>
    <cfRule type="cellIs" dxfId="39" priority="42" operator="lessThan">
      <formula>0.7</formula>
    </cfRule>
  </conditionalFormatting>
  <conditionalFormatting sqref="M54:O54">
    <cfRule type="cellIs" dxfId="38" priority="37" operator="greaterThan">
      <formula>0.9</formula>
    </cfRule>
    <cfRule type="cellIs" dxfId="37" priority="38" operator="between">
      <formula>0.7</formula>
      <formula>0.9</formula>
    </cfRule>
    <cfRule type="cellIs" dxfId="36" priority="39" operator="lessThan">
      <formula>0.7</formula>
    </cfRule>
  </conditionalFormatting>
  <conditionalFormatting sqref="M60:O60">
    <cfRule type="cellIs" dxfId="35" priority="34" operator="greaterThan">
      <formula>0.9</formula>
    </cfRule>
    <cfRule type="cellIs" dxfId="34" priority="35" operator="between">
      <formula>0.7</formula>
      <formula>0.9</formula>
    </cfRule>
    <cfRule type="cellIs" dxfId="33" priority="36" operator="lessThan">
      <formula>0.7</formula>
    </cfRule>
  </conditionalFormatting>
  <conditionalFormatting sqref="M66:O66">
    <cfRule type="cellIs" dxfId="32" priority="31" operator="greaterThan">
      <formula>0.9</formula>
    </cfRule>
    <cfRule type="cellIs" dxfId="31" priority="32" operator="between">
      <formula>0.7</formula>
      <formula>0.9</formula>
    </cfRule>
    <cfRule type="cellIs" dxfId="30" priority="33" operator="lessThan">
      <formula>0.7</formula>
    </cfRule>
  </conditionalFormatting>
  <conditionalFormatting sqref="M72:O72">
    <cfRule type="cellIs" dxfId="29" priority="28" operator="greaterThan">
      <formula>0.9</formula>
    </cfRule>
    <cfRule type="cellIs" dxfId="28" priority="29" operator="between">
      <formula>0.7</formula>
      <formula>0.9</formula>
    </cfRule>
    <cfRule type="cellIs" dxfId="27" priority="30" operator="lessThan">
      <formula>0.7</formula>
    </cfRule>
  </conditionalFormatting>
  <conditionalFormatting sqref="M78:O78">
    <cfRule type="cellIs" dxfId="26" priority="25" operator="greaterThan">
      <formula>0.9</formula>
    </cfRule>
    <cfRule type="cellIs" dxfId="25" priority="26" operator="between">
      <formula>0.7</formula>
      <formula>0.9</formula>
    </cfRule>
    <cfRule type="cellIs" dxfId="24" priority="27" operator="lessThan">
      <formula>0.7</formula>
    </cfRule>
  </conditionalFormatting>
  <conditionalFormatting sqref="M84:O84">
    <cfRule type="cellIs" dxfId="23" priority="22" operator="greaterThan">
      <formula>0.9</formula>
    </cfRule>
    <cfRule type="cellIs" dxfId="22" priority="23" operator="between">
      <formula>0.7</formula>
      <formula>0.9</formula>
    </cfRule>
    <cfRule type="cellIs" dxfId="21" priority="24" operator="lessThan">
      <formula>0.7</formula>
    </cfRule>
  </conditionalFormatting>
  <conditionalFormatting sqref="M89:O89">
    <cfRule type="cellIs" dxfId="20" priority="19" operator="greaterThan">
      <formula>0.9</formula>
    </cfRule>
    <cfRule type="cellIs" dxfId="19" priority="20" operator="between">
      <formula>0.7</formula>
      <formula>0.9</formula>
    </cfRule>
    <cfRule type="cellIs" dxfId="18" priority="21" operator="lessThan">
      <formula>0.7</formula>
    </cfRule>
  </conditionalFormatting>
  <conditionalFormatting sqref="M93:O93">
    <cfRule type="cellIs" dxfId="17" priority="16" operator="greaterThan">
      <formula>0.9</formula>
    </cfRule>
    <cfRule type="cellIs" dxfId="16" priority="17" operator="between">
      <formula>0.7</formula>
      <formula>0.9</formula>
    </cfRule>
    <cfRule type="cellIs" dxfId="15" priority="18" operator="lessThan">
      <formula>0.7</formula>
    </cfRule>
  </conditionalFormatting>
  <conditionalFormatting sqref="M99:O99">
    <cfRule type="cellIs" dxfId="14" priority="13" operator="greaterThan">
      <formula>0.9</formula>
    </cfRule>
    <cfRule type="cellIs" dxfId="13" priority="14" operator="between">
      <formula>0.7</formula>
      <formula>0.9</formula>
    </cfRule>
    <cfRule type="cellIs" dxfId="12" priority="15" operator="lessThan">
      <formula>0.7</formula>
    </cfRule>
  </conditionalFormatting>
  <conditionalFormatting sqref="P311:P314">
    <cfRule type="cellIs" dxfId="11" priority="10" operator="greaterThan">
      <formula>0.9</formula>
    </cfRule>
    <cfRule type="cellIs" dxfId="10" priority="11" operator="between">
      <formula>0.7</formula>
      <formula>0.9</formula>
    </cfRule>
    <cfRule type="cellIs" dxfId="9" priority="12" operator="lessThan">
      <formula>0.7</formula>
    </cfRule>
  </conditionalFormatting>
  <conditionalFormatting sqref="O319:Q319">
    <cfRule type="cellIs" dxfId="7" priority="7" operator="greaterThan">
      <formula>0.9</formula>
    </cfRule>
    <cfRule type="cellIs" dxfId="8" priority="8" operator="between">
      <formula>0.7</formula>
      <formula>0.9</formula>
    </cfRule>
    <cfRule type="cellIs" dxfId="6" priority="9" operator="lessThan">
      <formula>0.7</formula>
    </cfRule>
  </conditionalFormatting>
  <conditionalFormatting sqref="P317:Q318">
    <cfRule type="cellIs" dxfId="5" priority="4" operator="greaterThan">
      <formula>0.9</formula>
    </cfRule>
    <cfRule type="cellIs" dxfId="4" priority="5" operator="between">
      <formula>0.7</formula>
      <formula>0.9</formula>
    </cfRule>
    <cfRule type="cellIs" dxfId="3" priority="6" operator="lessThan">
      <formula>0.7</formula>
    </cfRule>
  </conditionalFormatting>
  <conditionalFormatting sqref="P345:P347">
    <cfRule type="cellIs" dxfId="2" priority="1" operator="greaterThan">
      <formula>0.9</formula>
    </cfRule>
    <cfRule type="cellIs" dxfId="1" priority="2" operator="between">
      <formula>0.7</formula>
      <formula>0.9</formula>
    </cfRule>
    <cfRule type="cellIs" dxfId="0" priority="3" operator="lessThan">
      <formula>0.7</formula>
    </cfRule>
  </conditionalFormatting>
  <dataValidations disablePrompts="1" xWindow="670" yWindow="454" count="20">
    <dataValidation allowBlank="1" showInputMessage="1" showErrorMessage="1" promptTitle="Indicador" prompt="Registre el número del indicador, este se asigna de forma consecutiva del 1 al n" sqref="A6 A12 A17 A23 A28 A43 A49 A37 A34 A61 A55 A67 A73 A79 A94 A85 A90 A100 A104 A110 A133 A119 A114 A139 A145 A151 A157 A163 A167 A171 A177 A183 A189 A195 A201 A219 A225 A231 A213 A207 A235 A241 A261 A247 A265 A279 A293 A307 A316 A310 A320 A326 A332 A338 A344 A348 A354 A360 A364 A378 A381 A395 A409 A423 A636 A642 A488 A483 A492 A496 A499 A512 A502 A508 A516 A522 A528 A473 A479 A574 A580 A586 A594 A590 A600 A606 A610 A614 A620 A624 A648 A630 A461 A435 A439 A443 A447 A429 A451 A457 A465 A469 A562 A540 A546 A534 A550 A554 A558 A566 A570" xr:uid="{00000000-0002-0000-0000-000000000000}"/>
    <dataValidation allowBlank="1" showInputMessage="1" showErrorMessage="1" promptTitle="Nombre del Indicador " prompt="Registre el nombre del indicador " sqref="B12:C12 B6:C6 B17:C17 B23:C23 B28:C28 B43:C43 B34:C34 B37:C37 B49:C49 B55:C55 B61:C61 B67:C67 B73:C73 B79:C79 B85:C85 B94:C94 B90:C90 B100:C100 B104:C104 B110:C110 B114:C114 B119:C119 B133:C133 B139:C139 B145:C145 B151:C151 B157:C157 B163:C163 B167:C167 B171:C171 B177:C177 B183:C183 B189:C189 B195:C195 B201:C201 B219:C219 B207:C207 B225:C225 B213:C213 B231:C231 B235:C235 B241:C241 B261:C261 B247:C247 B265:C265 B279:C279 B293:C293 B307:C307 B316:C316 B310:C310 B320:C320 B326:C326 B332:C332 B338:C338 B344:C344 B348:C348 B354:C354 B360:C360 B364:C364 B378:C378 B381:C381 B395:C395 B409:C409 B423:C423 B636:C636 B642:C642 B488:C488 B483:C483 B492:C492 B496:C496 B499:C499 B512:C512 B502:C502 B508:C508 B516:C516 B528 B566:C566 B479:C479 B473:C473 B574:C574 B580:C580 B586:C586 B594:C594 B590:C590 B600:C600 B570:C570 B606:C606 B610:C610 B614:C614 B620:C620 B624:C624 B648:C648 B630:C630 B447:C447 B435:C435 B461:C461 B439:C439 B443:C443 B429:C429 B451:C451 B457:C457 B465:C465 B469:C469 B546:C546 B562:C562 B540:C540 B534:C534 B550:C550 B554:C554 B558:C558 C522:C528 B522" xr:uid="{00000000-0002-0000-0000-000001000000}"/>
    <dataValidation allowBlank="1" showInputMessage="1" showErrorMessage="1" promptTitle="Meta" prompt="Registre la meta del indicador " sqref="J6:K6 J12:K12 J17:K17 J23:K23 J28:K28 J49:K49 J43:K43 J37:K37 J34:K34 J55:K55 J61:K61 J67:K67 J73:K73 J79:K79 J94:K94 J85:K85 J90:K90 J100:K100 J104:K104 J110:K110 J133:K133 J119:K119 J114:K114 J139:K139 J145:K145 J151:K151 J157:K157 J163:K163 J167:K167 J171:K171 J177:K177 J183:K183 J189:K189 J195:K195 J201:K201 J231:K231 J225:K225 J219:K219 J213:K213 J207:K207 J235:K235 J241:K241 J261:K261 J247:K247 J265:K265 J279:K279 J293:K293 J307:K307 J310:K310 J316:K316 J320:K320 J326:K326 J332:K332 J338:K338 J344:K344 J348:K348 J354:K354 J360:K360 J364:K364 J378:K378 J381:K381 J395:K395 J409:K409 J423:K423 J636:K636 J642:K642 J488:K488 J483:K483 J492:K492 J496:K496 J499:K499 J502:K502 J512:K512 J508:K508 J516:K516 J517:J521 J522:K522 J523:J527 J528:K528 J479:K479 J473:K473 J574:K574 J580:K580 J594:K594 J586:K586 J590:K590 J600:K600 J566:K566 J570:K570 J606:K606 J610:K610 J614:K614 J624:K624 J620:K620 J630:K630 J648:K648 J435:K435 J443:K443 J447:K447 J461:K461 J439:K439 J429:K429 J451:K451 J457:K457 J465:K465 J469:K469 J540:K540 J546:K546 J562:K562 J534:K534 J550:K550 J554:K554 J558:K558" xr:uid="{00000000-0002-0000-0000-000002000000}"/>
    <dataValidation allowBlank="1" showInputMessage="1" showErrorMessage="1" promptTitle="Objetivo" prompt="Describa cuál es el objetivo del indicador, es decir, lo que se pretende con él." sqref="D12 D6 D17 D23 D28 D43 D34 D37 D49 D55 D61 D67 D73 D79 D85 D94 D90 D100 D104 D110 D114 D119 D133 D139 D145 D151 D157 D163 D167 D171 D177 D183 D189 D195 D201 D219 D207 D225 D213 D231 D235 D241 D261 D247 D265 D279 D293 D307 D316 D310 D320 D326 D332 D338 D344 D348 D354 D360 D364 D378 D381 D395 D409 D423 D636 D642 D488 D483 D492 D496 D499 D512 D502 D508 D516:D528 D479 D473 D574 D580 D586 D594 D590 D570 D610 D614 D620 D624 D648 D630 D461 D435 D439 D447 D443 D429 D451 D457 D465 D469 D562 D546 D540 D534 D550 D554 D558 D566 D600 D606" xr:uid="{00000000-0002-0000-0000-000006000000}"/>
    <dataValidation allowBlank="1" showInputMessage="1" showErrorMessage="1" promptTitle="Periodicidad" prompt="Registre la periodicidad del indicador teniendo en cuenta que este puede ser diaria, quincenal, mensual, bimestral, trimestral, semestral, anual, entre otros." sqref="F12 F6 F17 F23 F28 F43 F34 F37 F49 F55 F61 F67 F73 F79 F85 F94 F90 F100 F104 F110 F114 F119 F133 F139 F145 F151 F157 F163 F167 F171 F177 F183 F189 F195 F201 F219 F207 F225 F213 F231 F235 F241 F261 F247 F265 F279 F293 F307 F316 F310 F320 F326 F332 F338 F344 F348 F354 F360 F364 F378 F381 F395 F409 F423 F636 F642 F488 F483 F492 F496 F499 F512 F502 F508 F516 F522 F528 F479 F473 F574 F580 F586 F594 F590 F570 F610 F614 F620 F624 F648 F630 F461 F435 F439 F447 F443 F429 F451 F457 F465 F469 F562 F546 F540 F534 F550 F554 F558 F566 F600 F606" xr:uid="{00000000-0002-0000-0000-000007000000}"/>
    <dataValidation allowBlank="1" showInputMessage="1" showErrorMessage="1" promptTitle="Unidad de Medida" prompt="Registre en esta casilla la unidad de medida del indicador, esta puede ser numerica, porcentaje, entre otros." sqref="G12 G6 G17 G23 G28 G43 G34 G37 G49 G55 G61 G67 G73 G79 G85 G94 G90 G100 G104 G110 G114 G119 G133 G139 G145 G151 G157 G163 G167 G171 G177 G183 G189 G195 G201 G219 G207 G225 G213 G231 G235 G241 G261 G247 G265 G279 G293 G307 G316 G310 G320 G326 G332 G338 G344 G348 G354 G360 G364 G378 G381 G395 G409 G423 G636 G642 G488 G483 G492 G496 G499 G512 G502 G508 G516 G522 G528 G479 G473 G574 G580 G586 G594 G590 G570 G610 G614 G620 G624 G648 G630 G461 G435 G439 G447 G443 G429 G451 G457 G465 G469 G562 G546 G540 G534 G550 G554 G558 G566 G600 G606" xr:uid="{00000000-0002-0000-0000-000008000000}"/>
    <dataValidation allowBlank="1" showInputMessage="1" showErrorMessage="1" promptTitle="Fórmula" prompt="Registre en esta casilla la formula matemática del indicador " sqref="H12 H6 H17 H23 H28 H34 H43 H37 H49 H55 H61 H67 H73 H79 H85 H94 H90 H100 H104 H110 H114 H119 H133 H139 H145 H151 H157 H163 H167 H171 H177 H183 H189 H195 H201 H207 H225 H219 H213 H231 H235 H241 H261 H247 H265 H279 H293 H307 H316 H310 H320 H326 H332 H338 H344 H348 H354 H360 H364 H378 H381 H395 H409 H423 H636 H642 H483 H488 H492 H496 H499 H512 H502 H508 H516 H522 H528 H479 H473 H574 H580 H586 H594 H590 H570 H610 H614 H620 H624 H648 H630 H439 H447 H435 H461 H443 H429 H451 H457 H465 H469 H546 H562 H540 H534 H550 H554 H558 H566 H600 H606" xr:uid="{00000000-0002-0000-0000-000009000000}"/>
    <dataValidation allowBlank="1" showInputMessage="1" showErrorMessage="1" promptTitle="Periodo" prompt="Registre el periodo que se reportará, ejemplo: enero, II trimestre, I semestre, año " sqref="L12 L6 L17 L23 L28 L43 L34 L37 L49 L55 L61 L67 L73 L79 L85 L94 L90 L100 L104 L110 L114 L119 L133 L139 L145 L151 L157 L163 L167 L171 L177 L183 L189 L195 L201 L219 L207 L225 L213 L231 L235 L241 L261 L247 L265 L279 L293 L307 L316 L310 L320 L326 L332 L338 L344 L348 L354 L360 L364 L378 L381 L395 L409 L423 L636 L642 L488 L483 L492 L496 L499 L512 L502 L508 L516 L522 L528 L473 L479 L574 L580 L586 L594 L590 L600 L606 L610 L614 L620 L624 L648 L630 L461 L435 L439 L447 L443 L429 L469 L451 L457 L465 L562 L546 L540 L534 L550 L554 L558 L566 L570" xr:uid="{00000000-0002-0000-0000-00000A000000}"/>
    <dataValidation allowBlank="1" showInputMessage="1" showErrorMessage="1" promptTitle="Numerador" prompt="Registre el dato del numerador. En caso de que la formula matemática sea solo un dato, este debe registrarse en el numerador." sqref="M12 M6 M17 M23 M28 M43 M34 M37 M49 M55 M61 M67 M73 M79 M85 M94 M90 M100 M104 M110 M114 M119 M133 M139 M145 M151 M157 M163 M167 M171 M177 M183 M189 M195 M201 M219 M207 M225 M213 M231 M235 M241 M261 M247 M265 M279 M293 M307 M316 M310 M320 M326 M332 M338 M344 M348 M354 M360 M364 M378 M381 M395 M409 M423 M636 M642 M488 M483 M492 M496 M499 M512 M502 M508 M516 M522 M528 M473 M479 M574 M580 M586 M594 M590 M600 M606 M610 M614 M620 M624 M648 M630 M461 M435 M439 M443 M447 M429 M451 M457 M465 M469 M562 M540 M546 M534 M550 M554 M558 M566 M570" xr:uid="{00000000-0002-0000-0000-00000B000000}"/>
    <dataValidation allowBlank="1" showInputMessage="1" showErrorMessage="1" promptTitle="Denominador" prompt="Registre en esta casilla los datos del denominador." sqref="N12 N6 N17 N23 N28 N43 N34 N37 N49 N55 N61 N67 N73 N79 N85 N94 N90 N100 N104 N110 N114 N119 N133 N139 N145 N151 N157 N163 N167 N171 N177 N183 N189 N195 N201 N219 N207 N225 N213 N231 N235 N241 N261 N247 N265 N279 N293 N307 N316 N310 N320 N326 N332 N338 N344 N348 N354 N360 N364 N378 N381 N395 N409 N423 N636 N642 N488 N483 N492 N496 N499 N512 N502 N508 N516 N522 N528 N473 N479 N574 N580 N586 N594 N590 N600 N606 N610 N614 N620 N624 N648 N630 N461 N435 N439 N443 N447 N429 N451 N457 N465 N469 N562 N540 N546 N534 N550 N554 N558 N566 N570" xr:uid="{00000000-0002-0000-0000-00000C000000}"/>
    <dataValidation allowBlank="1" showInputMessage="1" showErrorMessage="1" promptTitle="Resultado" prompt="Registre en esta casilla el resultado que se optiene de la formula matemática del indicador. " sqref="O12 O6 O17 O23 O28 O43 O34 O49 O37 O55 O61 O67 O73 O79 O85 O94 O90 O100 O104 O110 O114 O133 O119 O139 O145 O151 O157 O163 O167 O171 O177 O183 O189 O195 O201 O219 O207 O231 O213 O225 O235 O241 O261 O247 O265 O279 O293 O307 O316 O310 O320 O326 O332 O338 O344 O348 O354 O360 O364 O378 O381 O395 O409 O423 O636 O642 O488 O483 O492 O496 O499 O512 O502 O508 O516 O522 O528 O473 O479 O574 O580 O586 O594 O590 O600 O606 O610 O614 O620 O624 O648 O630 O461 O435 O439 O443 O447 O429 O451 O457 O465 O469 O562 O540 O546 O534 O550 O554 O558 O566 O570" xr:uid="{00000000-0002-0000-0000-00000D000000}"/>
    <dataValidation allowBlank="1" showInputMessage="1" showErrorMessage="1" promptTitle="Meta" prompt="Registre en esta casilla el valor de la meta para el periodo." sqref="P12 P6 P17 P23 P28 P43 P34 P49 P37 P55 P61 P67 P73 P79 P85 P94 P90 P100 P104 P110 P114 P133 P119 P139 P145 P151 P157 P163 P167 P171 P177 P183 P189 P195 P201 P219 P207 P231 P213 P225 P235 P241 P261 P247 P265 P279 P293 P307 P316 P310 P320 P326 P332 P338 P344 P348 P354 P360 P364 P378 P381 P395 P409 P423 P636 P642 P488 P483 P492 P496 P499 P512 P502 P508 P516 P522 P528 P473 P479 P574 P580 P586 P594 P590 P600 P606 P610 P614 P620 P624 P648 P630 P461 P435 P439 P443 P447 P429 P451 P457 P465 P469 P562 P540 P546 P534 P550 P554 P558 P566 P570" xr:uid="{00000000-0002-0000-0000-00000E000000}"/>
    <dataValidation allowBlank="1" showInputMessage="1" showErrorMessage="1" promptTitle="Análisis" prompt="Registre en esta casilla, el análisis del indicador, describiendo su resultado, el comportamiento y la tendencia observada.  Análice el porcentaje de cumplimiento con respecto a la meta, y si aplica, indique las acciónes para mantener y mejorar el resulta" sqref="S12 S6 S17 S23 S28 S34 S37 S49 S43 S55 S61 S67 S73 S79 S85 S94 S90 S100 S104 S110 S114 S119 S133 S139 S145 S151 S157 S163 S167 S171 S177 S183 S189 S195 S201 S207 S225 S213 S231 S219 S235 S241 S247 S261 S265 S279 S293 S307 S310 S316 S320 S326 S332 S338 S344 S348 S354 S360 S364 S378 S381 S395 S409 S423 S636 S642 S483 S488 S492 S496 S499 S502 S512 S508 S516 S522 S528 S461 S479 S574 S580 S594 S586 S590 S600 S606 S610 S614 S624 S620 S630 S648 S447 S435 S439 S443 S429 S451 S457 S465 S469 S473 S546 S540 S534 S550 S554 S558 S566 S562 S570" xr:uid="{00000000-0002-0000-0000-00000F000000}"/>
    <dataValidation allowBlank="1" showInputMessage="1" showErrorMessage="1" promptTitle="Elaboró y aprobó" prompt="Registre en esta casilla el nombre y apellido de la persona que elaboró y el nombre y apellido de la persona que aprobó el indicador o el líder del proceso." sqref="Z12 T12:W12 Z6 T6:W6 Z17 T17:W17 Z23 T23:W23 Z28 T28:W28 Z37 Z43 T43:W43 Z34 T34:W34 Z49 T37:W37 T49:W49 Z55 T55:W55 Z61 T61:W61 Z67 T67:W67 Z73 T73:W73 Z79 T79:W79 Z85 T85:W85 Z94 T94:W94 Z90 T90:W90 Z100 T100:W100 Z104 T104:W104 Z110 T110:W110 Z119 Z114 T114:W114 Z133 T119:W119 T133:W133 Z139 T139:W139 Z145 T145:W145 Z151 T151:W151 Z157 T157:W157 Z163 T163:W163 Z167 T167:W167 Z171 T171:W171 Z177 T177:W177 Z183 T183:W183 Z189 T189:W189 Z195 T195:W195 Z201 T201:W201 Z213 Z219 T219:W219 Z207 Z225 T207:W207 Z231 T225:W225 T213:W213 T231:W231 Z235 T235:W235 Z241 T241:W241 Z247 Z261 T261:W261 T247:W247 Z265 T265:W265 Z279 T279:W279 Z293 T293:W293 Z307 T307:W307 Z316 T316:W316 Z310 T310:W310 Z320 T320:W320 Z326 T326:W326 Z332 T332:W332 Z338 T338:W338 Z344 T344:W344 Z348 T348:W348 Z354 T354:W354 Z360 T360:W360 Z364 T364:W364 Z378 T378:W378 Z381 T381:W381 Z395 T395:W395 Z409 T409:W409 Z423 T423:W423 Z479 Z469 T642:W642 Z488 T488:W488 Z483 T483:W483 Z492 T492:W492 Z496 T496:W496 Z499 T499:W499 Z512 T512:W512 Z502 T502:W502 Z508 T508:W508 Z516 T516:W516 Z522 T522:W522 Z528 T528:W528 Z570 T566:W566 Z574 T574:W574 Z580 T580:W580 Z586 T586:W586 Z594 T594:W594 Z590 T590:W590 Z600 T600:W600 Z606 T606:W606 Z610 T610:W610 Z614 T614:W614 Z620 T620:W620 Z624 T624:W624 Z648 T648:W648 Z630 T630:W630 Z636 T636:W636 Z642 Z465 T461:W461 T435:W435 T439:W439 T443:W443 T447:W447 T429:W429 T451:W451 T457:W457 T465:W465 T473:W473 Z429 Z435 Z439 Z443 Z447 Z451 Z457 Z461 T479:W479 T469:W469 Z473 T562:W562 T570:W570 T540:W540 T546:W546 T534:W534 T550:W550 T554:W554 T558:W558 Z534 Z540 Z546 Z550 Z554 Z558 Z562 Z566" xr:uid="{00000000-0002-0000-0000-000010000000}"/>
    <dataValidation allowBlank="1" showInputMessage="1" showErrorMessage="1" promptTitle="Tipo de Indicador" prompt="Seleccione en tipo de indicador segun corresponda:_x000a_Eficacia_x000a_Eficiencia_x000a_Efectividad" sqref="E12 E6 E17 E23 E28 E43 E34 E37 E49 E55 E61 E67 E73 E79 E85 E94 E90 E100 E104 E110 E114 E119 E133 E139 E145 E151 E157 E163 E167 E171 E177 E183 E189 E195 E201 E219 E207 E225 E213 E231 E235 E241 E261 E247 E265 E279 E293 E307 E316 E310 E320 E326 E332 E338 E344 E348 E354 E360 E364 E378 E381 E395 E409 E423 E636 E642 E488 E483 E492 E496 E499 E512 E502 E508 E516 E522 E528 E479 E473 E574 E580 E586 E594 E590 E570 E610 E614 E620 E624 E648 E630 E461 E435 E439 E447 E443 E429 E451 E457 E465 E469 E562 E546 E540 E534 E550 E554 E558 E566 E600 E606" xr:uid="{00000000-0002-0000-0000-000011000000}"/>
    <dataValidation type="list" allowBlank="1" showInputMessage="1" showErrorMessage="1" sqref="E6:E10 E12:E15 E17:E18 E23:E24 E28:E29 E37:E41 E34:E35 E43:E46 E49:E50 E55:E59 E61:E62 E67:E74 E79:E82 E90:E91 E85:E86 E94:E95 E100:E101 E104:E105 E110:E111 E114:E117 E119:E120 E133:E140 E145:E154 E157:E161 E163:E164 E167:E175 E177:E184 E189:E196 E201:E202 E225:E229 E213:E217 E231:E232 E219:E222 E207:E209 E235:E236 E241:E244 E247:E258 E261:E262 E265:E276 E279:E280 E293:E308 E310:E314 E316:E317 E594:E600 E332:E333 E338:E339 E344:E345 E348:E349 E354:E355 E364:E365 E378:E379 E381:E392 E395:E396 E409:E424 E636 E648:E650 E483:E486 E488:E489 E492:E497 E499:E503 E570:E571 E512:E513 E516 E522 E479:E480 E574:E578 E580:E581 E586:E591 E508 E606:E607 E610:E611 E614:E618 E620:E625 E642 E630:E631 E439:E444 E435 E429:E430 E447:E448 E451:E452 E457:E458 E465:E466 E469:E470 E473:E474 E461:E462 E540:E541 E528:E535 E550:E551 E546:E547 E554:E555 E566:E567 E558:E559 E562:E563 E320:E321 E323:E327 E360:E362" xr:uid="{00000000-0002-0000-0000-000012000000}">
      <formula1>"Eficacia,Eficiencia,Efectividad"</formula1>
    </dataValidation>
    <dataValidation allowBlank="1" showInputMessage="1" showErrorMessage="1" promptTitle="Fuente de información" prompt="Registre el origen del dato que alimenta las variables de la formula (numerador o denominador) detallando si existe algun exclusión o delimitacion de éstas. " sqref="I12 I6 I17 I23 I28 I43 I34 I37 I49 I55 I61 I67 I73 I79 I85 I94 I90 I100 I104 I110 I114 I119 I133 I139 I145 I151 I157 I163 I167 I171 I177 I183 I189 I195 I201 I219 I225 I207 I213 I231 I235 I241 I261 I247 I265 I279 I293 I307 I316 I310 I320 I326 I332 I338 I344 I348 I354 I360 I364 I378 I381 I395 I409 I423 I636 I642 I488 I483 I492 I496 I499 I512 I502 I508 I516 I522 I528 I479 I473 I574 I580 I586 I594 I590 I570 I610 I614 I620 I624 I648 I630 I461 I447 I435 I439 I443 I429 I451 I457 I465 I469 I562 I546 I540 I534 I550 I554 I558 I566 I600 I606" xr:uid="{00000000-0002-0000-0000-000013000000}"/>
    <dataValidation allowBlank="1" showInputMessage="1" showErrorMessage="1" promptTitle="Fuente de Información" prompt="Registre el origen del dato que alimenta las variables del indicador (numerador y el denominador) indicando las exclusiones, excepciones o cualquier observación requerida para establecer su valor." sqref="I12 I6 I17 I23 I28 I43 I34 I37 I49 I55 I61 I67 I73 I79 I85 I94 I90 I100 I104 I110 I114 I119 I133 I139 I145 I151 I157 I163 I167 I171 I177 I183 I189 I195 I201 I219 I225 I207 I213 I231 I235 I241 I261 I247 I265 I279 I293 I307 I316 I310 I320 I326 I332 I338 I344 I348 I354 I360 I364 I378 I381 I395 I409 I423 I636 I642 I488 I483 I492 I496 I499 I512 I502 I508 I516 I522 I528 I479 I473 I574 I580 I586 I594 I590 I570 I610 I614 I620 I624 I648 I630 I461 I447 I435 I439 I443 I429 I451 I457 I465 I469 I562 I546 I540 I534 I550 I554 I558 I566 I600 I606" xr:uid="{00000000-0002-0000-0000-000015000000}"/>
    <dataValidation allowBlank="1" showInputMessage="1" showErrorMessage="1" promptTitle="% de cumplimiento " prompt="con respecto a le meta:_x000a_Esta casilla muestra el resultado de cumplimiento del indicador con respecto a la meta y semaforiza: _x000a_Rojo: Menor a 70%_x000a_Amarillo: Entre 70% y 90%_x000a_Verde: Mayor a 90%" sqref="Q12:R12 Q6:R6 Q17:R17 Q23:R23 Q28:R28 Q37:R37 Q34:R34 Q49:R49 Q43:R43 Q55:R55 Q61:R61 Q67:R67 Q73:R73 Q79:R79 Q85:R85 Q94:R94 Q90:R90 Q100:R100 Q104:R104 Q110:R110 Q119:R119 Q114:R114 Q133:R133 Q139:R139 Q145:R145 Q151:R151 Q157:R157 Q163:R163 Q167:R167 Q171:R171 Q177:R177 Q183:R183 Q189:R189 Q195:R195 Q201:R201 Q213:R213 Q207:R207 Q231:R231 Q219:R219 Q225:R225 Q235:R235 Q241:R241 Q247:R247 Q261:R261 Q265:R265 Q279:R279 Q293:R293 Q307:R307 Q310:R310 Q316:R316 Q320:R320 Q326:R326 Q332:R332 Q338:R338 Q344:R344 Q348:R348 Q354:R354 Q360:R360 Q364:R364 Q378:R378 Q381:R381 Q395:R395 Q409:R409 Q423:R423 Q636:R636 Q642:R642 Q483:R483 Q488:R488 Q492:R492 Q496:R496 Q499:R499 Q502:R502 Q512:R512 Q508:R508 Q516:R516 Q522:R522 Q528:R528 Q461:R461 Q479:R479 Q574:R574 Q580:R580 Q594:R594 Q586:R586 Q590:R590 Q600:R600 Q606:R606 Q610:R610 Q614:R614 Q624:R624 Q620:R620 Q630:R630 Q648:R648 Q447:R447 Q435:R435 Q439:R439 Q443:R443 Q429:R429 Q451:R451 Q457:R457 Q465:R465 Q469:R469 Q473:R473 Q546:R546 Q540:R540 Q534:R534 Q550:R550 Q554:R554 Q558:R558 Q566:R566 Q562:R562 Q570:R570" xr:uid="{00000000-0002-0000-0000-000016000000}"/>
    <dataValidation allowBlank="1" showInputMessage="1" showErrorMessage="1" promptTitle="Objetivo PEI" sqref="B601:B605 B529:B533 B523:B527 B517:B521" xr:uid="{24CA0C82-F5C8-4D36-85F1-848737046C55}"/>
  </dataValidations>
  <pageMargins left="0.7" right="0.7" top="0.75" bottom="0.75" header="0.3" footer="0.3"/>
  <pageSetup scale="37" orientation="landscape" horizontalDpi="4294967294" verticalDpi="4294967294" r:id="rId1"/>
  <drawing r:id="rId2"/>
  <legacyDrawing r:id="rId3"/>
  <oleObjects>
    <mc:AlternateContent xmlns:mc="http://schemas.openxmlformats.org/markup-compatibility/2006">
      <mc:Choice Requires="x14">
        <oleObject progId="PBrush" shapeId="8193" r:id="rId4">
          <objectPr defaultSize="0" autoPict="0" r:id="rId5">
            <anchor moveWithCells="1" sizeWithCells="1">
              <from>
                <xdr:col>0</xdr:col>
                <xdr:colOff>447675</xdr:colOff>
                <xdr:row>1</xdr:row>
                <xdr:rowOff>9525</xdr:rowOff>
              </from>
              <to>
                <xdr:col>1</xdr:col>
                <xdr:colOff>762000</xdr:colOff>
                <xdr:row>2</xdr:row>
                <xdr:rowOff>361950</xdr:rowOff>
              </to>
            </anchor>
          </objectPr>
        </oleObject>
      </mc:Choice>
      <mc:Fallback>
        <oleObject progId="PBrush" shapeId="8193"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47"/>
  <sheetViews>
    <sheetView topLeftCell="A2" zoomScale="110" zoomScaleNormal="110" workbookViewId="0">
      <selection activeCell="C8" sqref="C8"/>
    </sheetView>
  </sheetViews>
  <sheetFormatPr baseColWidth="10" defaultColWidth="11.42578125" defaultRowHeight="24" customHeight="1" x14ac:dyDescent="0.25"/>
  <cols>
    <col min="1" max="1" width="11.42578125" style="1"/>
    <col min="2" max="2" width="20.140625" style="1" customWidth="1"/>
    <col min="3" max="3" width="22.7109375" style="1" customWidth="1"/>
    <col min="4" max="4" width="15.28515625" style="1" customWidth="1"/>
    <col min="5" max="5" width="14.140625" style="1" customWidth="1"/>
    <col min="6" max="7" width="13.140625" style="1" customWidth="1"/>
    <col min="8" max="8" width="9.28515625" style="1" customWidth="1"/>
    <col min="9" max="9" width="12.7109375" style="1" customWidth="1"/>
    <col min="10" max="10" width="15.140625" style="1" customWidth="1"/>
    <col min="11" max="11" width="13.7109375" style="1" customWidth="1"/>
    <col min="12" max="12" width="8.28515625" style="1" customWidth="1"/>
    <col min="13" max="13" width="15.42578125" style="1" customWidth="1"/>
    <col min="14" max="14" width="43" style="1" customWidth="1"/>
    <col min="15" max="15" width="20.42578125" style="1" customWidth="1"/>
    <col min="16" max="16" width="42.28515625" style="1" customWidth="1"/>
    <col min="17" max="17" width="34.85546875" style="1" customWidth="1"/>
    <col min="18" max="16384" width="11.42578125" style="1"/>
  </cols>
  <sheetData>
    <row r="1" spans="1:17" ht="24" customHeight="1" x14ac:dyDescent="0.25">
      <c r="B1" s="127"/>
    </row>
    <row r="2" spans="1:17" ht="24" customHeight="1" x14ac:dyDescent="0.25">
      <c r="B2" s="127"/>
    </row>
    <row r="3" spans="1:17" ht="24" customHeight="1" x14ac:dyDescent="0.25">
      <c r="B3" s="127"/>
    </row>
    <row r="5" spans="1:17" s="2" customFormat="1" ht="49.5" customHeight="1" x14ac:dyDescent="0.25">
      <c r="A5" s="11" t="s">
        <v>0</v>
      </c>
      <c r="B5" s="169" t="s">
        <v>42</v>
      </c>
      <c r="C5" s="169"/>
      <c r="D5" s="169"/>
      <c r="E5" s="166" t="s">
        <v>1</v>
      </c>
      <c r="F5" s="166"/>
      <c r="G5" s="89" t="s">
        <v>43</v>
      </c>
      <c r="H5" s="89"/>
      <c r="I5" s="89"/>
      <c r="J5" s="89"/>
      <c r="K5" s="89"/>
      <c r="L5" s="89"/>
      <c r="M5" s="89"/>
      <c r="N5" s="89"/>
      <c r="O5" s="89"/>
      <c r="P5" s="89"/>
      <c r="Q5" s="89"/>
    </row>
    <row r="6" spans="1:17" ht="24" customHeight="1" x14ac:dyDescent="0.25">
      <c r="H6" s="128"/>
      <c r="I6" s="128"/>
      <c r="J6" s="128"/>
      <c r="K6" s="128"/>
      <c r="L6" s="128"/>
      <c r="M6" s="128"/>
      <c r="N6" s="128"/>
      <c r="O6" s="128"/>
    </row>
    <row r="7" spans="1:17" s="2" customFormat="1" ht="30.75" customHeight="1" x14ac:dyDescent="0.25">
      <c r="A7" s="3" t="s">
        <v>2</v>
      </c>
      <c r="B7" s="3" t="s">
        <v>3</v>
      </c>
      <c r="C7" s="3" t="s">
        <v>4</v>
      </c>
      <c r="D7" s="4" t="s">
        <v>6</v>
      </c>
      <c r="E7" s="3" t="s">
        <v>7</v>
      </c>
      <c r="F7" s="4" t="s">
        <v>8</v>
      </c>
      <c r="G7" s="4" t="s">
        <v>10</v>
      </c>
      <c r="H7" s="4" t="s">
        <v>11</v>
      </c>
      <c r="I7" s="3" t="s">
        <v>12</v>
      </c>
      <c r="J7" s="3" t="s">
        <v>13</v>
      </c>
      <c r="K7" s="3" t="s">
        <v>14</v>
      </c>
      <c r="L7" s="3" t="s">
        <v>15</v>
      </c>
      <c r="M7" s="3" t="s">
        <v>44</v>
      </c>
      <c r="N7" s="167" t="s">
        <v>17</v>
      </c>
      <c r="O7" s="168"/>
      <c r="P7" s="4" t="s">
        <v>18</v>
      </c>
      <c r="Q7" s="4" t="s">
        <v>19</v>
      </c>
    </row>
    <row r="8" spans="1:17" ht="209.25" customHeight="1" x14ac:dyDescent="0.25">
      <c r="A8" s="3">
        <v>1</v>
      </c>
      <c r="B8" s="12" t="s">
        <v>45</v>
      </c>
      <c r="C8" s="12" t="s">
        <v>46</v>
      </c>
      <c r="D8" s="13" t="s">
        <v>47</v>
      </c>
      <c r="E8" s="5" t="s">
        <v>31</v>
      </c>
      <c r="F8" s="5" t="s">
        <v>48</v>
      </c>
      <c r="G8" s="5" t="s">
        <v>49</v>
      </c>
      <c r="H8" s="5" t="s">
        <v>50</v>
      </c>
      <c r="I8" s="8">
        <v>81.2</v>
      </c>
      <c r="J8" s="5">
        <v>72</v>
      </c>
      <c r="K8" s="14">
        <f>+I8-J8</f>
        <v>9.2000000000000028</v>
      </c>
      <c r="L8" s="5">
        <v>3</v>
      </c>
      <c r="M8" s="15">
        <f>+K8/L8</f>
        <v>3.0666666666666678</v>
      </c>
      <c r="N8" s="171"/>
      <c r="O8" s="172"/>
      <c r="P8" s="6"/>
      <c r="Q8" s="16" t="s">
        <v>51</v>
      </c>
    </row>
    <row r="9" spans="1:17" s="2" customFormat="1" ht="30.75" customHeight="1" x14ac:dyDescent="0.25">
      <c r="A9" s="178">
        <v>2</v>
      </c>
      <c r="B9" s="3" t="s">
        <v>3</v>
      </c>
      <c r="C9" s="3" t="s">
        <v>4</v>
      </c>
      <c r="D9" s="4" t="s">
        <v>6</v>
      </c>
      <c r="E9" s="3" t="s">
        <v>7</v>
      </c>
      <c r="F9" s="4" t="s">
        <v>8</v>
      </c>
      <c r="G9" s="4" t="s">
        <v>10</v>
      </c>
      <c r="H9" s="4" t="s">
        <v>11</v>
      </c>
      <c r="I9" s="3" t="s">
        <v>12</v>
      </c>
      <c r="J9" s="3" t="s">
        <v>13</v>
      </c>
      <c r="K9" s="3" t="s">
        <v>14</v>
      </c>
      <c r="L9" s="3" t="s">
        <v>15</v>
      </c>
      <c r="M9" s="3" t="s">
        <v>44</v>
      </c>
      <c r="N9" s="167" t="s">
        <v>17</v>
      </c>
      <c r="O9" s="168"/>
      <c r="P9" s="4" t="s">
        <v>18</v>
      </c>
      <c r="Q9" s="4" t="s">
        <v>19</v>
      </c>
    </row>
    <row r="10" spans="1:17" ht="17.25" customHeight="1" x14ac:dyDescent="0.25">
      <c r="A10" s="87"/>
      <c r="B10" s="89" t="s">
        <v>52</v>
      </c>
      <c r="C10" s="89" t="s">
        <v>53</v>
      </c>
      <c r="D10" s="89" t="s">
        <v>54</v>
      </c>
      <c r="E10" s="99" t="s">
        <v>25</v>
      </c>
      <c r="F10" s="99" t="s">
        <v>55</v>
      </c>
      <c r="G10" s="80" t="s">
        <v>56</v>
      </c>
      <c r="H10" s="7" t="s">
        <v>57</v>
      </c>
      <c r="I10" s="8"/>
      <c r="J10" s="8"/>
      <c r="K10" s="9"/>
      <c r="L10" s="10">
        <v>0.95</v>
      </c>
      <c r="M10" s="8"/>
      <c r="N10" s="173"/>
      <c r="O10" s="172"/>
      <c r="P10" s="170"/>
      <c r="Q10" s="89" t="s">
        <v>51</v>
      </c>
    </row>
    <row r="11" spans="1:17" ht="17.25" customHeight="1" x14ac:dyDescent="0.25">
      <c r="A11" s="87"/>
      <c r="B11" s="89"/>
      <c r="C11" s="89"/>
      <c r="D11" s="89"/>
      <c r="E11" s="99"/>
      <c r="F11" s="99"/>
      <c r="G11" s="81"/>
      <c r="H11" s="7" t="s">
        <v>58</v>
      </c>
      <c r="I11" s="8"/>
      <c r="J11" s="8"/>
      <c r="K11" s="9"/>
      <c r="L11" s="10">
        <v>0.95</v>
      </c>
      <c r="M11" s="8"/>
      <c r="N11" s="174"/>
      <c r="O11" s="175"/>
      <c r="P11" s="170"/>
      <c r="Q11" s="89"/>
    </row>
    <row r="12" spans="1:17" ht="17.25" customHeight="1" x14ac:dyDescent="0.25">
      <c r="A12" s="87"/>
      <c r="B12" s="89"/>
      <c r="C12" s="89"/>
      <c r="D12" s="89"/>
      <c r="E12" s="99"/>
      <c r="F12" s="99"/>
      <c r="G12" s="81"/>
      <c r="H12" s="7" t="s">
        <v>59</v>
      </c>
      <c r="I12" s="8"/>
      <c r="J12" s="8"/>
      <c r="K12" s="9"/>
      <c r="L12" s="10">
        <v>0.95</v>
      </c>
      <c r="M12" s="8"/>
      <c r="N12" s="174"/>
      <c r="O12" s="175"/>
      <c r="P12" s="170"/>
      <c r="Q12" s="89"/>
    </row>
    <row r="13" spans="1:17" ht="17.25" customHeight="1" x14ac:dyDescent="0.25">
      <c r="A13" s="87"/>
      <c r="B13" s="89"/>
      <c r="C13" s="89"/>
      <c r="D13" s="89"/>
      <c r="E13" s="99"/>
      <c r="F13" s="99"/>
      <c r="G13" s="81"/>
      <c r="H13" s="7" t="s">
        <v>32</v>
      </c>
      <c r="I13" s="8"/>
      <c r="J13" s="8"/>
      <c r="K13" s="9"/>
      <c r="L13" s="10">
        <v>0.95</v>
      </c>
      <c r="M13" s="8"/>
      <c r="N13" s="174"/>
      <c r="O13" s="175"/>
      <c r="P13" s="170"/>
      <c r="Q13" s="89"/>
    </row>
    <row r="14" spans="1:17" ht="17.25" customHeight="1" x14ac:dyDescent="0.25">
      <c r="A14" s="87"/>
      <c r="B14" s="89"/>
      <c r="C14" s="89"/>
      <c r="D14" s="89"/>
      <c r="E14" s="99"/>
      <c r="F14" s="99"/>
      <c r="G14" s="81"/>
      <c r="H14" s="7" t="s">
        <v>33</v>
      </c>
      <c r="I14" s="8"/>
      <c r="J14" s="8"/>
      <c r="K14" s="8"/>
      <c r="L14" s="10">
        <v>0.95</v>
      </c>
      <c r="M14" s="8"/>
      <c r="N14" s="174"/>
      <c r="O14" s="175"/>
      <c r="P14" s="170"/>
      <c r="Q14" s="89"/>
    </row>
    <row r="15" spans="1:17" ht="17.25" customHeight="1" x14ac:dyDescent="0.25">
      <c r="A15" s="87"/>
      <c r="B15" s="89"/>
      <c r="C15" s="89"/>
      <c r="D15" s="89"/>
      <c r="E15" s="99"/>
      <c r="F15" s="99"/>
      <c r="G15" s="81"/>
      <c r="H15" s="7" t="s">
        <v>60</v>
      </c>
      <c r="I15" s="8"/>
      <c r="J15" s="8"/>
      <c r="K15" s="8"/>
      <c r="L15" s="10">
        <v>0.95</v>
      </c>
      <c r="M15" s="8"/>
      <c r="N15" s="174"/>
      <c r="O15" s="175"/>
      <c r="P15" s="170"/>
      <c r="Q15" s="89"/>
    </row>
    <row r="16" spans="1:17" ht="17.25" customHeight="1" x14ac:dyDescent="0.25">
      <c r="A16" s="87"/>
      <c r="B16" s="89"/>
      <c r="C16" s="89"/>
      <c r="D16" s="89"/>
      <c r="E16" s="99"/>
      <c r="F16" s="99"/>
      <c r="G16" s="81"/>
      <c r="H16" s="7" t="s">
        <v>34</v>
      </c>
      <c r="I16" s="8"/>
      <c r="J16" s="8"/>
      <c r="K16" s="8"/>
      <c r="L16" s="10">
        <v>0.95</v>
      </c>
      <c r="M16" s="8"/>
      <c r="N16" s="174"/>
      <c r="O16" s="175"/>
      <c r="P16" s="170"/>
      <c r="Q16" s="89"/>
    </row>
    <row r="17" spans="1:17" ht="17.25" customHeight="1" x14ac:dyDescent="0.25">
      <c r="A17" s="87"/>
      <c r="B17" s="89"/>
      <c r="C17" s="89"/>
      <c r="D17" s="89"/>
      <c r="E17" s="99"/>
      <c r="F17" s="99"/>
      <c r="G17" s="81"/>
      <c r="H17" s="7" t="s">
        <v>35</v>
      </c>
      <c r="I17" s="8"/>
      <c r="J17" s="8"/>
      <c r="K17" s="8"/>
      <c r="L17" s="10">
        <v>0.95</v>
      </c>
      <c r="M17" s="8"/>
      <c r="N17" s="174"/>
      <c r="O17" s="175"/>
      <c r="P17" s="170"/>
      <c r="Q17" s="89"/>
    </row>
    <row r="18" spans="1:17" ht="17.25" customHeight="1" x14ac:dyDescent="0.25">
      <c r="A18" s="87"/>
      <c r="B18" s="89"/>
      <c r="C18" s="89"/>
      <c r="D18" s="89"/>
      <c r="E18" s="99"/>
      <c r="F18" s="99"/>
      <c r="G18" s="81"/>
      <c r="H18" s="7" t="s">
        <v>61</v>
      </c>
      <c r="I18" s="8"/>
      <c r="J18" s="8"/>
      <c r="K18" s="8"/>
      <c r="L18" s="10">
        <v>0.95</v>
      </c>
      <c r="M18" s="8"/>
      <c r="N18" s="174"/>
      <c r="O18" s="175"/>
      <c r="P18" s="170"/>
      <c r="Q18" s="89"/>
    </row>
    <row r="19" spans="1:17" ht="17.25" customHeight="1" x14ac:dyDescent="0.25">
      <c r="A19" s="87"/>
      <c r="B19" s="89"/>
      <c r="C19" s="89"/>
      <c r="D19" s="89"/>
      <c r="E19" s="99"/>
      <c r="F19" s="99"/>
      <c r="G19" s="81"/>
      <c r="H19" s="7" t="s">
        <v>62</v>
      </c>
      <c r="I19" s="8"/>
      <c r="J19" s="8"/>
      <c r="K19" s="8"/>
      <c r="L19" s="10">
        <v>0.95</v>
      </c>
      <c r="M19" s="8"/>
      <c r="N19" s="174"/>
      <c r="O19" s="175"/>
      <c r="P19" s="170"/>
      <c r="Q19" s="89"/>
    </row>
    <row r="20" spans="1:17" ht="17.25" customHeight="1" x14ac:dyDescent="0.25">
      <c r="A20" s="87"/>
      <c r="B20" s="89"/>
      <c r="C20" s="89"/>
      <c r="D20" s="89"/>
      <c r="E20" s="99"/>
      <c r="F20" s="99"/>
      <c r="G20" s="81"/>
      <c r="H20" s="7" t="s">
        <v>36</v>
      </c>
      <c r="I20" s="8"/>
      <c r="J20" s="8"/>
      <c r="K20" s="8"/>
      <c r="L20" s="10">
        <v>0.95</v>
      </c>
      <c r="M20" s="8"/>
      <c r="N20" s="174"/>
      <c r="O20" s="175"/>
      <c r="P20" s="170"/>
      <c r="Q20" s="89"/>
    </row>
    <row r="21" spans="1:17" ht="17.25" customHeight="1" x14ac:dyDescent="0.25">
      <c r="A21" s="88"/>
      <c r="B21" s="89"/>
      <c r="C21" s="89"/>
      <c r="D21" s="89"/>
      <c r="E21" s="99"/>
      <c r="F21" s="99"/>
      <c r="G21" s="82"/>
      <c r="H21" s="7" t="s">
        <v>37</v>
      </c>
      <c r="I21" s="8"/>
      <c r="J21" s="8"/>
      <c r="K21" s="8"/>
      <c r="L21" s="10">
        <v>0.95</v>
      </c>
      <c r="M21" s="8"/>
      <c r="N21" s="176"/>
      <c r="O21" s="177"/>
      <c r="P21" s="170"/>
      <c r="Q21" s="89"/>
    </row>
    <row r="22" spans="1:17" s="2" customFormat="1" ht="30.75" customHeight="1" x14ac:dyDescent="0.25">
      <c r="A22" s="179">
        <v>3</v>
      </c>
      <c r="B22" s="3" t="s">
        <v>3</v>
      </c>
      <c r="C22" s="3" t="s">
        <v>4</v>
      </c>
      <c r="D22" s="4" t="s">
        <v>6</v>
      </c>
      <c r="E22" s="3" t="s">
        <v>7</v>
      </c>
      <c r="F22" s="4" t="s">
        <v>8</v>
      </c>
      <c r="G22" s="4" t="s">
        <v>10</v>
      </c>
      <c r="H22" s="4" t="s">
        <v>11</v>
      </c>
      <c r="I22" s="3" t="s">
        <v>12</v>
      </c>
      <c r="J22" s="3" t="s">
        <v>13</v>
      </c>
      <c r="K22" s="3" t="s">
        <v>14</v>
      </c>
      <c r="L22" s="3" t="s">
        <v>15</v>
      </c>
      <c r="M22" s="3" t="s">
        <v>44</v>
      </c>
      <c r="N22" s="167" t="s">
        <v>17</v>
      </c>
      <c r="O22" s="168"/>
      <c r="P22" s="4" t="s">
        <v>18</v>
      </c>
      <c r="Q22" s="4" t="s">
        <v>19</v>
      </c>
    </row>
    <row r="23" spans="1:17" ht="136.5" customHeight="1" x14ac:dyDescent="0.25">
      <c r="A23" s="179"/>
      <c r="B23" s="89" t="s">
        <v>63</v>
      </c>
      <c r="C23" s="89" t="s">
        <v>64</v>
      </c>
      <c r="D23" s="89" t="s">
        <v>30</v>
      </c>
      <c r="E23" s="99" t="s">
        <v>25</v>
      </c>
      <c r="F23" s="90" t="s">
        <v>65</v>
      </c>
      <c r="G23" s="99" t="s">
        <v>66</v>
      </c>
      <c r="H23" s="5" t="s">
        <v>67</v>
      </c>
      <c r="I23" s="5"/>
      <c r="J23" s="5"/>
      <c r="K23" s="5"/>
      <c r="L23" s="10">
        <v>0.6</v>
      </c>
      <c r="M23" s="5"/>
      <c r="N23" s="170"/>
      <c r="O23" s="170"/>
      <c r="P23" s="170"/>
      <c r="Q23" s="83" t="s">
        <v>51</v>
      </c>
    </row>
    <row r="24" spans="1:17" ht="136.5" customHeight="1" x14ac:dyDescent="0.25">
      <c r="A24" s="179"/>
      <c r="B24" s="89"/>
      <c r="C24" s="89"/>
      <c r="D24" s="89"/>
      <c r="E24" s="99"/>
      <c r="F24" s="90"/>
      <c r="G24" s="99"/>
      <c r="H24" s="5" t="s">
        <v>68</v>
      </c>
      <c r="I24" s="5"/>
      <c r="J24" s="5"/>
      <c r="K24" s="5"/>
      <c r="L24" s="10">
        <v>1</v>
      </c>
      <c r="M24" s="5"/>
      <c r="N24" s="170"/>
      <c r="O24" s="170"/>
      <c r="P24" s="170"/>
      <c r="Q24" s="85"/>
    </row>
    <row r="25" spans="1:17" ht="32.25" customHeight="1" x14ac:dyDescent="0.25">
      <c r="A25" s="179">
        <v>4</v>
      </c>
      <c r="B25" s="3" t="s">
        <v>3</v>
      </c>
      <c r="C25" s="3" t="s">
        <v>4</v>
      </c>
      <c r="D25" s="4" t="s">
        <v>6</v>
      </c>
      <c r="E25" s="3" t="s">
        <v>7</v>
      </c>
      <c r="F25" s="4" t="s">
        <v>8</v>
      </c>
      <c r="G25" s="4" t="s">
        <v>10</v>
      </c>
      <c r="H25" s="4" t="s">
        <v>11</v>
      </c>
      <c r="I25" s="3" t="s">
        <v>12</v>
      </c>
      <c r="J25" s="3" t="s">
        <v>13</v>
      </c>
      <c r="K25" s="3" t="s">
        <v>14</v>
      </c>
      <c r="L25" s="3" t="s">
        <v>15</v>
      </c>
      <c r="M25" s="3" t="s">
        <v>44</v>
      </c>
      <c r="N25" s="167" t="s">
        <v>17</v>
      </c>
      <c r="O25" s="168"/>
      <c r="P25" s="4" t="s">
        <v>18</v>
      </c>
      <c r="Q25" s="4" t="s">
        <v>19</v>
      </c>
    </row>
    <row r="26" spans="1:17" ht="162" customHeight="1" x14ac:dyDescent="0.25">
      <c r="A26" s="179"/>
      <c r="B26" s="89" t="s">
        <v>69</v>
      </c>
      <c r="C26" s="89" t="s">
        <v>70</v>
      </c>
      <c r="D26" s="89" t="s">
        <v>30</v>
      </c>
      <c r="E26" s="99" t="s">
        <v>25</v>
      </c>
      <c r="F26" s="90" t="s">
        <v>71</v>
      </c>
      <c r="G26" s="99" t="s">
        <v>72</v>
      </c>
      <c r="H26" s="8" t="s">
        <v>73</v>
      </c>
      <c r="I26" s="8"/>
      <c r="J26" s="8"/>
      <c r="K26" s="9"/>
      <c r="L26" s="10">
        <v>1</v>
      </c>
      <c r="M26" s="8"/>
      <c r="N26" s="170"/>
      <c r="O26" s="170"/>
      <c r="P26" s="170"/>
      <c r="Q26" s="89" t="s">
        <v>51</v>
      </c>
    </row>
    <row r="27" spans="1:17" ht="162" customHeight="1" x14ac:dyDescent="0.25">
      <c r="A27" s="179"/>
      <c r="B27" s="89"/>
      <c r="C27" s="89"/>
      <c r="D27" s="89"/>
      <c r="E27" s="99"/>
      <c r="F27" s="90"/>
      <c r="G27" s="99"/>
      <c r="H27" s="8" t="s">
        <v>68</v>
      </c>
      <c r="I27" s="8"/>
      <c r="J27" s="8"/>
      <c r="K27" s="9"/>
      <c r="L27" s="10">
        <v>1</v>
      </c>
      <c r="M27" s="8"/>
      <c r="N27" s="170"/>
      <c r="O27" s="170"/>
      <c r="P27" s="170"/>
      <c r="Q27" s="89"/>
    </row>
    <row r="28" spans="1:17" ht="24" customHeight="1" x14ac:dyDescent="0.25">
      <c r="A28" s="179">
        <v>5</v>
      </c>
      <c r="B28" s="3" t="s">
        <v>3</v>
      </c>
      <c r="C28" s="3" t="s">
        <v>4</v>
      </c>
      <c r="D28" s="4" t="s">
        <v>6</v>
      </c>
      <c r="E28" s="3" t="s">
        <v>7</v>
      </c>
      <c r="F28" s="4" t="s">
        <v>8</v>
      </c>
      <c r="G28" s="4" t="s">
        <v>10</v>
      </c>
      <c r="H28" s="4" t="s">
        <v>11</v>
      </c>
      <c r="I28" s="3" t="s">
        <v>12</v>
      </c>
      <c r="J28" s="3" t="s">
        <v>13</v>
      </c>
      <c r="K28" s="3" t="s">
        <v>14</v>
      </c>
      <c r="L28" s="3" t="s">
        <v>15</v>
      </c>
      <c r="M28" s="3" t="s">
        <v>44</v>
      </c>
      <c r="N28" s="167" t="s">
        <v>17</v>
      </c>
      <c r="O28" s="168"/>
      <c r="P28" s="4" t="s">
        <v>18</v>
      </c>
      <c r="Q28" s="4" t="s">
        <v>19</v>
      </c>
    </row>
    <row r="29" spans="1:17" ht="24" customHeight="1" x14ac:dyDescent="0.25">
      <c r="A29" s="179"/>
      <c r="B29" s="89" t="s">
        <v>74</v>
      </c>
      <c r="C29" s="89" t="s">
        <v>75</v>
      </c>
      <c r="D29" s="89" t="s">
        <v>54</v>
      </c>
      <c r="E29" s="99" t="s">
        <v>76</v>
      </c>
      <c r="F29" s="90" t="s">
        <v>77</v>
      </c>
      <c r="G29" s="99" t="s">
        <v>78</v>
      </c>
      <c r="H29" s="8" t="s">
        <v>57</v>
      </c>
      <c r="I29" s="8"/>
      <c r="J29" s="8"/>
      <c r="K29" s="9"/>
      <c r="L29" s="10">
        <v>1</v>
      </c>
      <c r="M29" s="8"/>
      <c r="N29" s="170"/>
      <c r="O29" s="170"/>
      <c r="P29" s="170"/>
      <c r="Q29" s="89" t="s">
        <v>51</v>
      </c>
    </row>
    <row r="30" spans="1:17" ht="24" customHeight="1" x14ac:dyDescent="0.25">
      <c r="A30" s="179"/>
      <c r="B30" s="89"/>
      <c r="C30" s="89"/>
      <c r="D30" s="89"/>
      <c r="E30" s="99"/>
      <c r="F30" s="90"/>
      <c r="G30" s="99"/>
      <c r="H30" s="8" t="s">
        <v>58</v>
      </c>
      <c r="I30" s="8"/>
      <c r="J30" s="8"/>
      <c r="K30" s="9"/>
      <c r="L30" s="10">
        <v>1</v>
      </c>
      <c r="M30" s="8"/>
      <c r="N30" s="170"/>
      <c r="O30" s="170"/>
      <c r="P30" s="170"/>
      <c r="Q30" s="89"/>
    </row>
    <row r="31" spans="1:17" ht="24" customHeight="1" x14ac:dyDescent="0.25">
      <c r="A31" s="179"/>
      <c r="B31" s="89"/>
      <c r="C31" s="89"/>
      <c r="D31" s="89"/>
      <c r="E31" s="99"/>
      <c r="F31" s="90"/>
      <c r="G31" s="99"/>
      <c r="H31" s="8" t="s">
        <v>59</v>
      </c>
      <c r="I31" s="8"/>
      <c r="J31" s="8"/>
      <c r="K31" s="9"/>
      <c r="L31" s="10">
        <v>1</v>
      </c>
      <c r="M31" s="8"/>
      <c r="N31" s="170"/>
      <c r="O31" s="170"/>
      <c r="P31" s="170"/>
      <c r="Q31" s="89"/>
    </row>
    <row r="32" spans="1:17" ht="24" customHeight="1" x14ac:dyDescent="0.25">
      <c r="A32" s="179"/>
      <c r="B32" s="89"/>
      <c r="C32" s="89"/>
      <c r="D32" s="89"/>
      <c r="E32" s="99"/>
      <c r="F32" s="90"/>
      <c r="G32" s="99"/>
      <c r="H32" s="8" t="s">
        <v>32</v>
      </c>
      <c r="I32" s="8"/>
      <c r="J32" s="8"/>
      <c r="K32" s="9"/>
      <c r="L32" s="10">
        <v>1</v>
      </c>
      <c r="M32" s="8"/>
      <c r="N32" s="170"/>
      <c r="O32" s="170"/>
      <c r="P32" s="170"/>
      <c r="Q32" s="89"/>
    </row>
    <row r="33" spans="1:17" ht="24" customHeight="1" x14ac:dyDescent="0.25">
      <c r="A33" s="179"/>
      <c r="B33" s="89"/>
      <c r="C33" s="89"/>
      <c r="D33" s="89"/>
      <c r="E33" s="99"/>
      <c r="F33" s="90"/>
      <c r="G33" s="99"/>
      <c r="H33" s="8" t="s">
        <v>33</v>
      </c>
      <c r="I33" s="8"/>
      <c r="J33" s="8"/>
      <c r="K33" s="8"/>
      <c r="L33" s="10">
        <v>1</v>
      </c>
      <c r="M33" s="8"/>
      <c r="N33" s="170"/>
      <c r="O33" s="170"/>
      <c r="P33" s="170"/>
      <c r="Q33" s="89"/>
    </row>
    <row r="34" spans="1:17" ht="24" customHeight="1" x14ac:dyDescent="0.25">
      <c r="A34" s="179"/>
      <c r="B34" s="89"/>
      <c r="C34" s="89"/>
      <c r="D34" s="89"/>
      <c r="E34" s="99"/>
      <c r="F34" s="90"/>
      <c r="G34" s="99"/>
      <c r="H34" s="8" t="s">
        <v>60</v>
      </c>
      <c r="I34" s="8"/>
      <c r="J34" s="8"/>
      <c r="K34" s="8"/>
      <c r="L34" s="10">
        <v>1</v>
      </c>
      <c r="M34" s="8"/>
      <c r="N34" s="170"/>
      <c r="O34" s="170"/>
      <c r="P34" s="170"/>
      <c r="Q34" s="89"/>
    </row>
    <row r="35" spans="1:17" ht="24" customHeight="1" x14ac:dyDescent="0.25">
      <c r="A35" s="179"/>
      <c r="B35" s="89"/>
      <c r="C35" s="89"/>
      <c r="D35" s="89"/>
      <c r="E35" s="99"/>
      <c r="F35" s="90"/>
      <c r="G35" s="99"/>
      <c r="H35" s="8" t="s">
        <v>34</v>
      </c>
      <c r="I35" s="8"/>
      <c r="J35" s="8"/>
      <c r="K35" s="8"/>
      <c r="L35" s="10">
        <v>1</v>
      </c>
      <c r="M35" s="8"/>
      <c r="N35" s="170"/>
      <c r="O35" s="170"/>
      <c r="P35" s="170"/>
      <c r="Q35" s="89"/>
    </row>
    <row r="36" spans="1:17" ht="24" customHeight="1" x14ac:dyDescent="0.25">
      <c r="A36" s="179"/>
      <c r="B36" s="89"/>
      <c r="C36" s="89"/>
      <c r="D36" s="89"/>
      <c r="E36" s="99"/>
      <c r="F36" s="90"/>
      <c r="G36" s="99"/>
      <c r="H36" s="8" t="s">
        <v>35</v>
      </c>
      <c r="I36" s="8"/>
      <c r="J36" s="8"/>
      <c r="K36" s="8"/>
      <c r="L36" s="10">
        <v>1</v>
      </c>
      <c r="M36" s="8"/>
      <c r="N36" s="170"/>
      <c r="O36" s="170"/>
      <c r="P36" s="170"/>
      <c r="Q36" s="89"/>
    </row>
    <row r="37" spans="1:17" ht="24" customHeight="1" x14ac:dyDescent="0.25">
      <c r="A37" s="179"/>
      <c r="B37" s="89"/>
      <c r="C37" s="89"/>
      <c r="D37" s="89"/>
      <c r="E37" s="99"/>
      <c r="F37" s="90"/>
      <c r="G37" s="99"/>
      <c r="H37" s="8" t="s">
        <v>61</v>
      </c>
      <c r="I37" s="8"/>
      <c r="J37" s="8"/>
      <c r="K37" s="8"/>
      <c r="L37" s="10">
        <v>1</v>
      </c>
      <c r="M37" s="8"/>
      <c r="N37" s="170"/>
      <c r="O37" s="170"/>
      <c r="P37" s="170"/>
      <c r="Q37" s="89"/>
    </row>
    <row r="38" spans="1:17" ht="24" customHeight="1" x14ac:dyDescent="0.25">
      <c r="A38" s="179"/>
      <c r="B38" s="89"/>
      <c r="C38" s="89"/>
      <c r="D38" s="89"/>
      <c r="E38" s="99"/>
      <c r="F38" s="90"/>
      <c r="G38" s="99"/>
      <c r="H38" s="8" t="s">
        <v>62</v>
      </c>
      <c r="I38" s="8"/>
      <c r="J38" s="8"/>
      <c r="K38" s="8"/>
      <c r="L38" s="10">
        <v>1</v>
      </c>
      <c r="M38" s="8"/>
      <c r="N38" s="170"/>
      <c r="O38" s="170"/>
      <c r="P38" s="170"/>
      <c r="Q38" s="89"/>
    </row>
    <row r="39" spans="1:17" ht="24" customHeight="1" x14ac:dyDescent="0.25">
      <c r="A39" s="179"/>
      <c r="B39" s="89"/>
      <c r="C39" s="89"/>
      <c r="D39" s="89"/>
      <c r="E39" s="99"/>
      <c r="F39" s="90"/>
      <c r="G39" s="99"/>
      <c r="H39" s="8" t="s">
        <v>36</v>
      </c>
      <c r="I39" s="8"/>
      <c r="J39" s="8"/>
      <c r="K39" s="8"/>
      <c r="L39" s="10">
        <v>1</v>
      </c>
      <c r="M39" s="8"/>
      <c r="N39" s="170"/>
      <c r="O39" s="170"/>
      <c r="P39" s="170"/>
      <c r="Q39" s="89"/>
    </row>
    <row r="40" spans="1:17" ht="24" customHeight="1" x14ac:dyDescent="0.25">
      <c r="A40" s="179"/>
      <c r="B40" s="89"/>
      <c r="C40" s="89"/>
      <c r="D40" s="89"/>
      <c r="E40" s="99"/>
      <c r="F40" s="90"/>
      <c r="G40" s="99"/>
      <c r="H40" s="8" t="s">
        <v>37</v>
      </c>
      <c r="I40" s="8"/>
      <c r="J40" s="8"/>
      <c r="K40" s="8"/>
      <c r="L40" s="10">
        <v>1</v>
      </c>
      <c r="M40" s="8"/>
      <c r="N40" s="170"/>
      <c r="O40" s="170"/>
      <c r="P40" s="170"/>
      <c r="Q40" s="89"/>
    </row>
    <row r="41" spans="1:17" ht="24" customHeight="1" x14ac:dyDescent="0.25">
      <c r="Q41" s="17"/>
    </row>
    <row r="42" spans="1:17" ht="24" customHeight="1" x14ac:dyDescent="0.25">
      <c r="Q42" s="17"/>
    </row>
    <row r="43" spans="1:17" ht="24" customHeight="1" x14ac:dyDescent="0.25">
      <c r="Q43" s="17"/>
    </row>
    <row r="44" spans="1:17" ht="24" customHeight="1" x14ac:dyDescent="0.25">
      <c r="Q44" s="17"/>
    </row>
    <row r="45" spans="1:17" ht="24" customHeight="1" x14ac:dyDescent="0.25">
      <c r="Q45" s="17"/>
    </row>
    <row r="46" spans="1:17" ht="24" customHeight="1" x14ac:dyDescent="0.25">
      <c r="Q46" s="17"/>
    </row>
    <row r="47" spans="1:17" ht="24" customHeight="1" x14ac:dyDescent="0.25">
      <c r="Q47" s="17"/>
    </row>
  </sheetData>
  <mergeCells count="51">
    <mergeCell ref="P29:P40"/>
    <mergeCell ref="A28:A40"/>
    <mergeCell ref="N28:O28"/>
    <mergeCell ref="C29:C40"/>
    <mergeCell ref="D29:D40"/>
    <mergeCell ref="E29:E40"/>
    <mergeCell ref="A25:A27"/>
    <mergeCell ref="N25:O25"/>
    <mergeCell ref="F29:F40"/>
    <mergeCell ref="N29:O40"/>
    <mergeCell ref="B29:B40"/>
    <mergeCell ref="G29:G40"/>
    <mergeCell ref="G26:G27"/>
    <mergeCell ref="N26:O27"/>
    <mergeCell ref="P26:P27"/>
    <mergeCell ref="B26:B27"/>
    <mergeCell ref="C26:C27"/>
    <mergeCell ref="D26:D27"/>
    <mergeCell ref="E26:E27"/>
    <mergeCell ref="F26:F27"/>
    <mergeCell ref="Q23:Q24"/>
    <mergeCell ref="A9:A21"/>
    <mergeCell ref="A22:A24"/>
    <mergeCell ref="E23:E24"/>
    <mergeCell ref="F23:F24"/>
    <mergeCell ref="N23:O24"/>
    <mergeCell ref="N22:O22"/>
    <mergeCell ref="B23:B24"/>
    <mergeCell ref="C23:C24"/>
    <mergeCell ref="D23:D24"/>
    <mergeCell ref="B10:B21"/>
    <mergeCell ref="C10:C21"/>
    <mergeCell ref="D10:D21"/>
    <mergeCell ref="E10:E21"/>
    <mergeCell ref="F10:F21"/>
    <mergeCell ref="Q26:Q27"/>
    <mergeCell ref="Q29:Q40"/>
    <mergeCell ref="B1:B3"/>
    <mergeCell ref="E5:F5"/>
    <mergeCell ref="H6:O6"/>
    <mergeCell ref="N7:O7"/>
    <mergeCell ref="B5:D5"/>
    <mergeCell ref="G5:Q5"/>
    <mergeCell ref="Q10:Q21"/>
    <mergeCell ref="P10:P21"/>
    <mergeCell ref="G10:G21"/>
    <mergeCell ref="P23:P24"/>
    <mergeCell ref="G23:G24"/>
    <mergeCell ref="N8:O8"/>
    <mergeCell ref="N9:O9"/>
    <mergeCell ref="N10:O21"/>
  </mergeCells>
  <phoneticPr fontId="3" type="noConversion"/>
  <dataValidations count="17">
    <dataValidation type="list" allowBlank="1" showInputMessage="1" showErrorMessage="1" sqref="D8 D10 D23 D26 D29" xr:uid="{00000000-0002-0000-0100-000000000000}">
      <formula1>"Mensual,Trimestral,Bimensual,Bimestral,Semestral,Anual"</formula1>
    </dataValidation>
    <dataValidation allowBlank="1" showInputMessage="1" showErrorMessage="1" promptTitle="Dato a registrar" prompt="demandas del II semestre año 2015" sqref="J8:M8" xr:uid="{00000000-0002-0000-0100-000001000000}"/>
    <dataValidation allowBlank="1" showInputMessage="1" showErrorMessage="1" promptTitle="Nombre del Indicador " prompt="Registre el nombre del indicador " sqref="B28 B25 B22 B9 B7" xr:uid="{00000000-0002-0000-0100-000002000000}"/>
    <dataValidation allowBlank="1" showInputMessage="1" showErrorMessage="1" promptTitle="Elaboró y aprobó" prompt="Registre en esta casilla el nombre y apellido de la persona que elaboró y el nombre y apellido de la persona que aprobó el indicador o el líder del proceso." sqref="Q7 Q9 Q22 Q25 Q28" xr:uid="{00000000-0002-0000-0100-000003000000}"/>
    <dataValidation allowBlank="1" showInputMessage="1" showErrorMessage="1" promptTitle="Análisis" prompt="Registre en esta casilla, el análisis del indicador, describiendo su resultado, el comportamiento y la tendencia observada.  Análice el porcentaje de cumplimiento con respecto a la meta, y si aplica, indique las acciónes para mantener y mejorar el resulta" sqref="P7 P9 P22 P25 P28" xr:uid="{00000000-0002-0000-0100-000004000000}"/>
    <dataValidation allowBlank="1" showInputMessage="1" showErrorMessage="1" promptTitle="Meta" prompt="Registre en esta casilla el valor de la meta para el periodo." sqref="L7 L9 L22 L25 L28" xr:uid="{00000000-0002-0000-0100-000005000000}"/>
    <dataValidation allowBlank="1" showInputMessage="1" showErrorMessage="1" promptTitle="Resultado" prompt="Registre en esta casilla el resultado que se optiene de la formula matemática del indicador. " sqref="K7 K9 K22 K25 K28" xr:uid="{00000000-0002-0000-0100-000006000000}"/>
    <dataValidation allowBlank="1" showInputMessage="1" showErrorMessage="1" promptTitle="Denominador" prompt="Registre en esta casilla los datos del denominador." sqref="J7 J9 J22 J25 J28" xr:uid="{00000000-0002-0000-0100-000007000000}"/>
    <dataValidation allowBlank="1" showInputMessage="1" showErrorMessage="1" promptTitle="Numerador" prompt="Registre el dato del numerador. En caso de que la formula matemática sea solo un dato, este debe registrarse en el numerador." sqref="I7 I9 I22 I25 I28" xr:uid="{00000000-0002-0000-0100-000008000000}"/>
    <dataValidation allowBlank="1" showInputMessage="1" showErrorMessage="1" promptTitle="Periodo" prompt="Registre el periodo que se reportará, ejemplo: enero, II trimestre, I semestre, año " sqref="H7 H9 H22 H25 H28" xr:uid="{00000000-0002-0000-0100-000009000000}"/>
    <dataValidation allowBlank="1" showInputMessage="1" showErrorMessage="1" promptTitle="Fórmula" prompt="Registre en esta casilla la formula matemática del indicador " sqref="F7 F9 F22 F25 F28" xr:uid="{00000000-0002-0000-0100-00000A000000}"/>
    <dataValidation allowBlank="1" showInputMessage="1" showErrorMessage="1" promptTitle="Unidad de Medida" prompt="Registre en esta casilla la unidad de medida del indicador, esta puede ser numerica, porcentaje, entre otros." sqref="E7 E9 E22 E25 E28" xr:uid="{00000000-0002-0000-0100-00000B000000}"/>
    <dataValidation allowBlank="1" showInputMessage="1" showErrorMessage="1" promptTitle="Periodicidad" prompt="Registre la periodicidad del indicador teniendo en cuenta que este puede ser diaria, quincenal, mensual, bimestral, trimestral, semestral, anual, entre otros." sqref="D7 D9 D22 D25 D28" xr:uid="{00000000-0002-0000-0100-00000C000000}"/>
    <dataValidation allowBlank="1" showInputMessage="1" showErrorMessage="1" promptTitle="Objetivo" prompt="Describa cuál es el objetivo del indicador, es decir, lo que se pretende con él." sqref="C7 C9 C22 C25 C28" xr:uid="{00000000-0002-0000-0100-00000D000000}"/>
    <dataValidation allowBlank="1" showInputMessage="1" showErrorMessage="1" promptTitle="Gráfico" prompt="En esta casilla se incluira el gráfico del indicador " sqref="N7:O7 N9:O9 N22:O22 N25:O25 N28:O28" xr:uid="{00000000-0002-0000-0100-00000E000000}"/>
    <dataValidation allowBlank="1" showInputMessage="1" showErrorMessage="1" promptTitle="% de cumplimiento" prompt="Registre en esta casilla el resultado de  cumplimiento del indicador con respecto a la meta" sqref="M7 M9 M22 M25 M28" xr:uid="{00000000-0002-0000-0100-00000F000000}"/>
    <dataValidation allowBlank="1" showInputMessage="1" showErrorMessage="1" promptTitle="Meta" prompt="Registre la meta del indicador " sqref="G7 G9 G22 G25 G28" xr:uid="{00000000-0002-0000-0100-000010000000}"/>
  </dataValidations>
  <pageMargins left="0.7" right="0.7" top="0.75" bottom="0.75" header="0.3" footer="0.3"/>
  <pageSetup orientation="portrait" horizontalDpi="4294967294" verticalDpi="4294967294" r:id="rId1"/>
  <drawing r:id="rId2"/>
  <legacyDrawing r:id="rId3"/>
  <oleObjects>
    <mc:AlternateContent xmlns:mc="http://schemas.openxmlformats.org/markup-compatibility/2006">
      <mc:Choice Requires="x14">
        <oleObject progId="PBrush" shapeId="6145" r:id="rId4">
          <objectPr defaultSize="0" autoPict="0" r:id="rId5">
            <anchor moveWithCells="1" sizeWithCells="1">
              <from>
                <xdr:col>0</xdr:col>
                <xdr:colOff>142875</xdr:colOff>
                <xdr:row>0</xdr:row>
                <xdr:rowOff>85725</xdr:rowOff>
              </from>
              <to>
                <xdr:col>1</xdr:col>
                <xdr:colOff>1019175</xdr:colOff>
                <xdr:row>3</xdr:row>
                <xdr:rowOff>104775</xdr:rowOff>
              </to>
            </anchor>
          </objectPr>
        </oleObject>
      </mc:Choice>
      <mc:Fallback>
        <oleObject progId="PBrush" shapeId="6145"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bc11a19-d1c9-4682-bd45-cf3f7d255bd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28CFC304120154990183ECD345880EC" ma:contentTypeVersion="15" ma:contentTypeDescription="Crear nuevo documento." ma:contentTypeScope="" ma:versionID="88462138d026c44414cc9e891b5aa17e">
  <xsd:schema xmlns:xsd="http://www.w3.org/2001/XMLSchema" xmlns:xs="http://www.w3.org/2001/XMLSchema" xmlns:p="http://schemas.microsoft.com/office/2006/metadata/properties" xmlns:ns3="5bc11a19-d1c9-4682-bd45-cf3f7d255bdc" xmlns:ns4="7d351ddb-212d-48e2-94f7-42839b7d08b4" targetNamespace="http://schemas.microsoft.com/office/2006/metadata/properties" ma:root="true" ma:fieldsID="c9cb31acfdae18a6788515d0ccca5531" ns3:_="" ns4:_="">
    <xsd:import namespace="5bc11a19-d1c9-4682-bd45-cf3f7d255bdc"/>
    <xsd:import namespace="7d351ddb-212d-48e2-94f7-42839b7d08b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LengthInSeconds" minOccurs="0"/>
                <xsd:element ref="ns3:_activity" minOccurs="0"/>
                <xsd:element ref="ns3:MediaServiceSearchProperties"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c11a19-d1c9-4682-bd45-cf3f7d255b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d351ddb-212d-48e2-94f7-42839b7d08b4"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SharingHintHash" ma:index="15"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24E0FE-D0B8-420A-B5B8-2DBBA19BAB56}">
  <ds:schemaRefs>
    <ds:schemaRef ds:uri="http://schemas.microsoft.com/sharepoint/v3/contenttype/forms"/>
  </ds:schemaRefs>
</ds:datastoreItem>
</file>

<file path=customXml/itemProps2.xml><?xml version="1.0" encoding="utf-8"?>
<ds:datastoreItem xmlns:ds="http://schemas.openxmlformats.org/officeDocument/2006/customXml" ds:itemID="{51B1B62B-04CD-4FFE-A35D-BEA150FAC02B}">
  <ds:schemaRefs>
    <ds:schemaRef ds:uri="http://schemas.microsoft.com/office/2006/documentManagement/types"/>
    <ds:schemaRef ds:uri="7d351ddb-212d-48e2-94f7-42839b7d08b4"/>
    <ds:schemaRef ds:uri="http://schemas.openxmlformats.org/package/2006/metadata/core-properties"/>
    <ds:schemaRef ds:uri="http://purl.org/dc/elements/1.1/"/>
    <ds:schemaRef ds:uri="http://schemas.microsoft.com/office/infopath/2007/PartnerControls"/>
    <ds:schemaRef ds:uri="5bc11a19-d1c9-4682-bd45-cf3f7d255bdc"/>
    <ds:schemaRef ds:uri="http://purl.org/dc/term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7597819F-C8D0-4C50-B9AA-7B9F689A6A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c11a19-d1c9-4682-bd45-cf3f7d255bdc"/>
    <ds:schemaRef ds:uri="7d351ddb-212d-48e2-94f7-42839b7d08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Formato de Indicadores</vt:lpstr>
      <vt:lpstr>Ejemplo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Ivana Carolina Gonzalez</dc:creator>
  <cp:keywords/>
  <dc:description/>
  <cp:lastModifiedBy>Errol Mitchel Marugg Nuñez</cp:lastModifiedBy>
  <cp:revision/>
  <dcterms:created xsi:type="dcterms:W3CDTF">2017-07-28T17:57:16Z</dcterms:created>
  <dcterms:modified xsi:type="dcterms:W3CDTF">2024-06-19T00:25:42Z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0x010100128CFC304120154990183ECD345880EC</vt:lpwstr>
  </property>
  <property fmtid="{D5CDD505-2E9C-101B-9397-08002B2CF9AE}" pid="3" name="MediaServiceImageTags">
    <vt:lpwstr/>
  </property>
</Properties>
</file>